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minimized="1" xWindow="-120" yWindow="-120" windowWidth="29040" windowHeight="158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E328" i="9" s="1"/>
  <c r="B328" i="9" s="1"/>
  <c r="G328" i="9"/>
  <c r="F328" i="9"/>
  <c r="H327" i="9"/>
  <c r="G327" i="9"/>
  <c r="F327" i="9"/>
  <c r="E327" i="9"/>
  <c r="B327" i="9" s="1"/>
  <c r="H326" i="9"/>
  <c r="G326" i="9"/>
  <c r="E326" i="9" s="1"/>
  <c r="B326" i="9" s="1"/>
  <c r="F326" i="9"/>
  <c r="H325" i="9"/>
  <c r="G325" i="9"/>
  <c r="E325" i="9" s="1"/>
  <c r="B325" i="9" s="1"/>
  <c r="F325" i="9"/>
  <c r="H324" i="9"/>
  <c r="E324" i="9" s="1"/>
  <c r="B324" i="9" s="1"/>
  <c r="G324" i="9"/>
  <c r="F324" i="9"/>
  <c r="H323" i="9"/>
  <c r="G323" i="9"/>
  <c r="F323" i="9"/>
  <c r="E323" i="9"/>
  <c r="B323" i="9" s="1"/>
  <c r="H322" i="9"/>
  <c r="G322" i="9"/>
  <c r="F322" i="9"/>
  <c r="H321" i="9"/>
  <c r="G321" i="9"/>
  <c r="E321" i="9" s="1"/>
  <c r="B321" i="9" s="1"/>
  <c r="F321" i="9"/>
  <c r="H320" i="9"/>
  <c r="E320" i="9" s="1"/>
  <c r="B320" i="9" s="1"/>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F292" i="9" s="1"/>
  <c r="B292" i="9" s="1"/>
  <c r="E292" i="9"/>
  <c r="M291" i="9"/>
  <c r="L291" i="9"/>
  <c r="F291" i="9" s="1"/>
  <c r="B291" i="9" s="1"/>
  <c r="E291" i="9"/>
  <c r="M290" i="9"/>
  <c r="F290" i="9" s="1"/>
  <c r="L290" i="9"/>
  <c r="E290" i="9"/>
  <c r="B290" i="9" s="1"/>
  <c r="M289" i="9"/>
  <c r="L289" i="9"/>
  <c r="F289" i="9"/>
  <c r="E289" i="9"/>
  <c r="B289" i="9" s="1"/>
  <c r="M288" i="9"/>
  <c r="L288" i="9"/>
  <c r="F288" i="9" s="1"/>
  <c r="B288" i="9" s="1"/>
  <c r="E288" i="9"/>
  <c r="M287" i="9"/>
  <c r="L287" i="9"/>
  <c r="F287" i="9" s="1"/>
  <c r="B287" i="9" s="1"/>
  <c r="E287" i="9"/>
  <c r="M286" i="9"/>
  <c r="L286" i="9"/>
  <c r="F286" i="9"/>
  <c r="E286" i="9"/>
  <c r="B286" i="9" s="1"/>
  <c r="M285" i="9"/>
  <c r="L285" i="9"/>
  <c r="F285" i="9"/>
  <c r="E285" i="9"/>
  <c r="B285" i="9" s="1"/>
  <c r="M284" i="9"/>
  <c r="L284" i="9"/>
  <c r="F284" i="9" s="1"/>
  <c r="B284" i="9" s="1"/>
  <c r="E284" i="9"/>
  <c r="M283" i="9"/>
  <c r="L283" i="9"/>
  <c r="F283" i="9" s="1"/>
  <c r="B283" i="9" s="1"/>
  <c r="E283" i="9"/>
  <c r="M282" i="9"/>
  <c r="F282" i="9" s="1"/>
  <c r="L282" i="9"/>
  <c r="E282" i="9"/>
  <c r="M281" i="9"/>
  <c r="L281" i="9"/>
  <c r="F281" i="9"/>
  <c r="E281" i="9"/>
  <c r="B281" i="9" s="1"/>
  <c r="M280" i="9"/>
  <c r="L280" i="9"/>
  <c r="F280" i="9" s="1"/>
  <c r="B280" i="9" s="1"/>
  <c r="E280" i="9"/>
  <c r="M279" i="9"/>
  <c r="L279" i="9"/>
  <c r="F279" i="9" s="1"/>
  <c r="B279" i="9" s="1"/>
  <c r="E279" i="9"/>
  <c r="M278" i="9"/>
  <c r="F278" i="9" s="1"/>
  <c r="L278" i="9"/>
  <c r="E278" i="9"/>
  <c r="B278" i="9" s="1"/>
  <c r="M277" i="9"/>
  <c r="L277" i="9"/>
  <c r="F277" i="9" s="1"/>
  <c r="E277" i="9"/>
  <c r="B277" i="9" s="1"/>
  <c r="M276" i="9"/>
  <c r="L276" i="9"/>
  <c r="F276" i="9" s="1"/>
  <c r="B276" i="9" s="1"/>
  <c r="E276" i="9"/>
  <c r="M275" i="9"/>
  <c r="L275" i="9"/>
  <c r="F275" i="9" s="1"/>
  <c r="B275" i="9" s="1"/>
  <c r="E275" i="9"/>
  <c r="M274" i="9"/>
  <c r="F274" i="9" s="1"/>
  <c r="L274" i="9"/>
  <c r="E274" i="9"/>
  <c r="B274" i="9" s="1"/>
  <c r="M273" i="9"/>
  <c r="L273" i="9"/>
  <c r="F273" i="9"/>
  <c r="E273" i="9"/>
  <c r="B273" i="9" s="1"/>
  <c r="M272" i="9"/>
  <c r="L272" i="9"/>
  <c r="F272" i="9" s="1"/>
  <c r="B272" i="9" s="1"/>
  <c r="E272" i="9"/>
  <c r="M271" i="9"/>
  <c r="L271" i="9"/>
  <c r="F271" i="9" s="1"/>
  <c r="B271" i="9" s="1"/>
  <c r="E271" i="9"/>
  <c r="M270" i="9"/>
  <c r="F270" i="9" s="1"/>
  <c r="L270" i="9"/>
  <c r="E270" i="9"/>
  <c r="B270" i="9" s="1"/>
  <c r="M269" i="9"/>
  <c r="L269" i="9"/>
  <c r="F269" i="9"/>
  <c r="E269" i="9"/>
  <c r="B269" i="9" s="1"/>
  <c r="M268" i="9"/>
  <c r="L268" i="9"/>
  <c r="F268" i="9" s="1"/>
  <c r="B268" i="9" s="1"/>
  <c r="E268" i="9"/>
  <c r="M267" i="9"/>
  <c r="L267" i="9"/>
  <c r="F267" i="9" s="1"/>
  <c r="B267" i="9" s="1"/>
  <c r="E267" i="9"/>
  <c r="M266" i="9"/>
  <c r="F266" i="9" s="1"/>
  <c r="B266" i="9" s="1"/>
  <c r="L266" i="9"/>
  <c r="E266" i="9"/>
  <c r="M265" i="9"/>
  <c r="L265" i="9"/>
  <c r="F265" i="9"/>
  <c r="E265" i="9"/>
  <c r="B265" i="9" s="1"/>
  <c r="M264" i="9"/>
  <c r="L264" i="9"/>
  <c r="F264" i="9"/>
  <c r="B264" i="9" s="1"/>
  <c r="E264" i="9"/>
  <c r="M263" i="9"/>
  <c r="L263" i="9"/>
  <c r="F263" i="9" s="1"/>
  <c r="B263" i="9" s="1"/>
  <c r="E263" i="9"/>
  <c r="M262" i="9"/>
  <c r="F262" i="9" s="1"/>
  <c r="B262" i="9" s="1"/>
  <c r="L262" i="9"/>
  <c r="E262" i="9"/>
  <c r="M261" i="9"/>
  <c r="L261" i="9"/>
  <c r="F261" i="9"/>
  <c r="E261" i="9"/>
  <c r="B261" i="9" s="1"/>
  <c r="M260" i="9"/>
  <c r="L260" i="9"/>
  <c r="F260" i="9"/>
  <c r="B260" i="9" s="1"/>
  <c r="E260" i="9"/>
  <c r="M259" i="9"/>
  <c r="L259" i="9"/>
  <c r="F259" i="9" s="1"/>
  <c r="B259" i="9" s="1"/>
  <c r="E259" i="9"/>
  <c r="M258" i="9"/>
  <c r="F258" i="9" s="1"/>
  <c r="B258" i="9" s="1"/>
  <c r="L258" i="9"/>
  <c r="E258" i="9"/>
  <c r="M257" i="9"/>
  <c r="L257" i="9"/>
  <c r="F257" i="9"/>
  <c r="E257" i="9"/>
  <c r="B257" i="9" s="1"/>
  <c r="M256" i="9"/>
  <c r="L256" i="9"/>
  <c r="F256" i="9"/>
  <c r="B256" i="9" s="1"/>
  <c r="E256" i="9"/>
  <c r="M255" i="9"/>
  <c r="L255" i="9"/>
  <c r="F255" i="9" s="1"/>
  <c r="B255" i="9" s="1"/>
  <c r="E255" i="9"/>
  <c r="M254" i="9"/>
  <c r="F254" i="9" s="1"/>
  <c r="B254" i="9" s="1"/>
  <c r="L254" i="9"/>
  <c r="E254" i="9"/>
  <c r="M253" i="9"/>
  <c r="L253" i="9"/>
  <c r="F253" i="9"/>
  <c r="E253" i="9"/>
  <c r="B253" i="9" s="1"/>
  <c r="M252" i="9"/>
  <c r="L252" i="9"/>
  <c r="F252" i="9"/>
  <c r="B252" i="9" s="1"/>
  <c r="E252" i="9"/>
  <c r="M251" i="9"/>
  <c r="L251" i="9"/>
  <c r="F251" i="9" s="1"/>
  <c r="B251" i="9" s="1"/>
  <c r="E251" i="9"/>
  <c r="M250" i="9"/>
  <c r="F250" i="9" s="1"/>
  <c r="B250" i="9" s="1"/>
  <c r="L250" i="9"/>
  <c r="E250" i="9"/>
  <c r="M249" i="9"/>
  <c r="L249" i="9"/>
  <c r="F249" i="9"/>
  <c r="E249" i="9"/>
  <c r="B249" i="9" s="1"/>
  <c r="M248" i="9"/>
  <c r="L248" i="9"/>
  <c r="F248" i="9"/>
  <c r="B248" i="9" s="1"/>
  <c r="E248" i="9"/>
  <c r="M247" i="9"/>
  <c r="L247" i="9"/>
  <c r="F247" i="9" s="1"/>
  <c r="B247" i="9" s="1"/>
  <c r="E247" i="9"/>
  <c r="M246" i="9"/>
  <c r="F246" i="9" s="1"/>
  <c r="B246" i="9" s="1"/>
  <c r="L246" i="9"/>
  <c r="E246" i="9"/>
  <c r="M245" i="9"/>
  <c r="L245" i="9"/>
  <c r="F245" i="9" s="1"/>
  <c r="E245" i="9"/>
  <c r="B245" i="9" s="1"/>
  <c r="M244" i="9"/>
  <c r="L244" i="9"/>
  <c r="F244" i="9" s="1"/>
  <c r="B244" i="9" s="1"/>
  <c r="E244" i="9"/>
  <c r="M243" i="9"/>
  <c r="L243" i="9"/>
  <c r="E243" i="9"/>
  <c r="M242" i="9"/>
  <c r="F242" i="9" s="1"/>
  <c r="B242" i="9" s="1"/>
  <c r="L242" i="9"/>
  <c r="E242" i="9"/>
  <c r="M241" i="9"/>
  <c r="L241" i="9"/>
  <c r="F241" i="9"/>
  <c r="E241" i="9"/>
  <c r="B241" i="9" s="1"/>
  <c r="M240" i="9"/>
  <c r="L240" i="9"/>
  <c r="E240" i="9"/>
  <c r="M239" i="9"/>
  <c r="L239" i="9"/>
  <c r="E239" i="9"/>
  <c r="M238" i="9"/>
  <c r="L238" i="9"/>
  <c r="E238" i="9"/>
  <c r="M237" i="9"/>
  <c r="L237" i="9"/>
  <c r="E237" i="9"/>
  <c r="M236" i="9"/>
  <c r="L236" i="9"/>
  <c r="E236" i="9"/>
  <c r="M235" i="9"/>
  <c r="L235" i="9"/>
  <c r="F235" i="9" s="1"/>
  <c r="B235" i="9" s="1"/>
  <c r="E235" i="9"/>
  <c r="M234" i="9"/>
  <c r="F234" i="9" s="1"/>
  <c r="L234" i="9"/>
  <c r="E234" i="9"/>
  <c r="M233" i="9"/>
  <c r="L233" i="9"/>
  <c r="F233" i="9" s="1"/>
  <c r="E233" i="9"/>
  <c r="B233" i="9" s="1"/>
  <c r="M232" i="9"/>
  <c r="L232" i="9"/>
  <c r="F232" i="9" s="1"/>
  <c r="B232" i="9" s="1"/>
  <c r="E232" i="9"/>
  <c r="M231" i="9"/>
  <c r="L231" i="9"/>
  <c r="F231" i="9" s="1"/>
  <c r="B231" i="9" s="1"/>
  <c r="E231" i="9"/>
  <c r="M230" i="9"/>
  <c r="F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B168" i="9" s="1"/>
  <c r="F168" i="9"/>
  <c r="H167" i="9"/>
  <c r="G167" i="9"/>
  <c r="E167" i="9" s="1"/>
  <c r="B167" i="9" s="1"/>
  <c r="F167" i="9"/>
  <c r="H166" i="9"/>
  <c r="E166" i="9" s="1"/>
  <c r="G166" i="9"/>
  <c r="F166" i="9"/>
  <c r="B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B160" i="9" s="1"/>
  <c r="F160" i="9"/>
  <c r="H159" i="9"/>
  <c r="G159" i="9"/>
  <c r="E159" i="9" s="1"/>
  <c r="B159" i="9" s="1"/>
  <c r="F159" i="9"/>
  <c r="H158" i="9"/>
  <c r="E158" i="9" s="1"/>
  <c r="G158" i="9"/>
  <c r="F158" i="9"/>
  <c r="B158" i="9"/>
  <c r="H157" i="9"/>
  <c r="G157" i="9"/>
  <c r="F157" i="9"/>
  <c r="E157" i="9"/>
  <c r="B157" i="9" s="1"/>
  <c r="F156" i="9"/>
  <c r="H155" i="9"/>
  <c r="G155" i="9"/>
  <c r="E155" i="9" s="1"/>
  <c r="B155" i="9" s="1"/>
  <c r="F155" i="9"/>
  <c r="H154" i="9"/>
  <c r="E154" i="9" s="1"/>
  <c r="G154" i="9"/>
  <c r="F154" i="9"/>
  <c r="B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B144" i="9" s="1"/>
  <c r="F144" i="9"/>
  <c r="H143" i="9"/>
  <c r="G143" i="9"/>
  <c r="E143" i="9" s="1"/>
  <c r="B143" i="9" s="1"/>
  <c r="F143" i="9"/>
  <c r="H142" i="9"/>
  <c r="E142" i="9" s="1"/>
  <c r="G142" i="9"/>
  <c r="F142" i="9"/>
  <c r="B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B112" i="9" s="1"/>
  <c r="F112" i="9"/>
  <c r="H111" i="9"/>
  <c r="G111" i="9"/>
  <c r="E111" i="9" s="1"/>
  <c r="B111" i="9" s="1"/>
  <c r="F111" i="9"/>
  <c r="H110" i="9"/>
  <c r="E110" i="9" s="1"/>
  <c r="G110" i="9"/>
  <c r="F110" i="9"/>
  <c r="B110" i="9"/>
  <c r="H109" i="9"/>
  <c r="G109" i="9"/>
  <c r="F109" i="9"/>
  <c r="E109" i="9"/>
  <c r="B109" i="9" s="1"/>
  <c r="H108" i="9"/>
  <c r="G108" i="9"/>
  <c r="E108" i="9" s="1"/>
  <c r="B108" i="9" s="1"/>
  <c r="F108" i="9"/>
  <c r="H107" i="9"/>
  <c r="G107" i="9"/>
  <c r="F107" i="9"/>
  <c r="H106" i="9"/>
  <c r="E106" i="9" s="1"/>
  <c r="B106" i="9" s="1"/>
  <c r="G106" i="9"/>
  <c r="F106" i="9"/>
  <c r="H105" i="9"/>
  <c r="G105" i="9"/>
  <c r="F105" i="9"/>
  <c r="E105" i="9"/>
  <c r="B105" i="9" s="1"/>
  <c r="H104" i="9"/>
  <c r="G104" i="9"/>
  <c r="E104" i="9" s="1"/>
  <c r="B104" i="9" s="1"/>
  <c r="F104" i="9"/>
  <c r="H103" i="9"/>
  <c r="G103" i="9"/>
  <c r="F103" i="9"/>
  <c r="H102" i="9"/>
  <c r="E102" i="9" s="1"/>
  <c r="B102" i="9" s="1"/>
  <c r="G102" i="9"/>
  <c r="F102" i="9"/>
  <c r="H101" i="9"/>
  <c r="G101" i="9"/>
  <c r="F101" i="9"/>
  <c r="E101" i="9"/>
  <c r="B101" i="9" s="1"/>
  <c r="H100" i="9"/>
  <c r="G100" i="9"/>
  <c r="E100" i="9" s="1"/>
  <c r="B100" i="9" s="1"/>
  <c r="F100" i="9"/>
  <c r="H99" i="9"/>
  <c r="G99" i="9"/>
  <c r="F99" i="9"/>
  <c r="H98" i="9"/>
  <c r="E98" i="9" s="1"/>
  <c r="B98" i="9" s="1"/>
  <c r="G98" i="9"/>
  <c r="F98" i="9"/>
  <c r="H97" i="9"/>
  <c r="G97" i="9"/>
  <c r="F97" i="9"/>
  <c r="E97" i="9"/>
  <c r="B97" i="9" s="1"/>
  <c r="H96" i="9"/>
  <c r="G96" i="9"/>
  <c r="E96" i="9" s="1"/>
  <c r="B96" i="9" s="1"/>
  <c r="F96" i="9"/>
  <c r="H95" i="9"/>
  <c r="G95" i="9"/>
  <c r="F95" i="9"/>
  <c r="H94" i="9"/>
  <c r="E94" i="9" s="1"/>
  <c r="B94" i="9" s="1"/>
  <c r="G94" i="9"/>
  <c r="F94" i="9"/>
  <c r="H93" i="9"/>
  <c r="G93" i="9"/>
  <c r="F93" i="9"/>
  <c r="E93" i="9"/>
  <c r="B93" i="9" s="1"/>
  <c r="H92" i="9"/>
  <c r="G92" i="9"/>
  <c r="E92" i="9" s="1"/>
  <c r="B92" i="9" s="1"/>
  <c r="F92" i="9"/>
  <c r="H91" i="9"/>
  <c r="G91" i="9"/>
  <c r="F91" i="9"/>
  <c r="H90" i="9"/>
  <c r="E90" i="9" s="1"/>
  <c r="B90" i="9" s="1"/>
  <c r="G90" i="9"/>
  <c r="F90" i="9"/>
  <c r="H89" i="9"/>
  <c r="G89" i="9"/>
  <c r="F89" i="9"/>
  <c r="E89" i="9"/>
  <c r="B89" i="9" s="1"/>
  <c r="H88" i="9"/>
  <c r="G88" i="9"/>
  <c r="E88" i="9" s="1"/>
  <c r="B88" i="9" s="1"/>
  <c r="F88" i="9"/>
  <c r="H87" i="9"/>
  <c r="G87" i="9"/>
  <c r="F87" i="9"/>
  <c r="H86" i="9"/>
  <c r="E86" i="9" s="1"/>
  <c r="B86" i="9" s="1"/>
  <c r="G86" i="9"/>
  <c r="F86" i="9"/>
  <c r="H85" i="9"/>
  <c r="G85" i="9"/>
  <c r="F85" i="9"/>
  <c r="E85" i="9"/>
  <c r="B85" i="9" s="1"/>
  <c r="H84" i="9"/>
  <c r="G84" i="9"/>
  <c r="F84" i="9"/>
  <c r="E84" i="9"/>
  <c r="B84" i="9" s="1"/>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G56" i="9"/>
  <c r="F56" i="9"/>
  <c r="H55" i="9"/>
  <c r="G55" i="9"/>
  <c r="F55" i="9"/>
  <c r="E55" i="9"/>
  <c r="B55" i="9" s="1"/>
  <c r="H54" i="9"/>
  <c r="E54" i="9" s="1"/>
  <c r="B54" i="9" s="1"/>
  <c r="G54" i="9"/>
  <c r="F54" i="9"/>
  <c r="H53" i="9"/>
  <c r="G53" i="9"/>
  <c r="F53" i="9"/>
  <c r="H52" i="9"/>
  <c r="G52" i="9"/>
  <c r="F52" i="9"/>
  <c r="H51" i="9"/>
  <c r="G51" i="9"/>
  <c r="F51" i="9"/>
  <c r="H50" i="9"/>
  <c r="G50" i="9"/>
  <c r="F50" i="9"/>
  <c r="E50" i="9"/>
  <c r="B50" i="9" s="1"/>
  <c r="H49" i="9"/>
  <c r="G49" i="9"/>
  <c r="F49" i="9"/>
  <c r="H48" i="9"/>
  <c r="G48" i="9"/>
  <c r="F48" i="9"/>
  <c r="H47" i="9"/>
  <c r="G47" i="9"/>
  <c r="F47" i="9"/>
  <c r="E47" i="9"/>
  <c r="B47" i="9" s="1"/>
  <c r="H46" i="9"/>
  <c r="G46" i="9"/>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E38" i="9" s="1"/>
  <c r="B38" i="9" s="1"/>
  <c r="F38" i="9"/>
  <c r="H37" i="9"/>
  <c r="G37" i="9"/>
  <c r="F37" i="9"/>
  <c r="H36" i="9"/>
  <c r="G36" i="9"/>
  <c r="F36" i="9"/>
  <c r="H35" i="9"/>
  <c r="G35" i="9"/>
  <c r="F35" i="9"/>
  <c r="E35" i="9"/>
  <c r="B35" i="9" s="1"/>
  <c r="H34" i="9"/>
  <c r="G34" i="9"/>
  <c r="F34" i="9"/>
  <c r="H33" i="9"/>
  <c r="G33" i="9"/>
  <c r="E33" i="9" s="1"/>
  <c r="B33" i="9" s="1"/>
  <c r="F33" i="9"/>
  <c r="H32" i="9"/>
  <c r="G32" i="9"/>
  <c r="E32" i="9" s="1"/>
  <c r="B32" i="9" s="1"/>
  <c r="F32" i="9"/>
  <c r="H31" i="9"/>
  <c r="E31" i="9" s="1"/>
  <c r="B31" i="9" s="1"/>
  <c r="G31" i="9"/>
  <c r="F31" i="9"/>
  <c r="H30" i="9"/>
  <c r="E30" i="9" s="1"/>
  <c r="B30" i="9" s="1"/>
  <c r="G30" i="9"/>
  <c r="F30" i="9"/>
  <c r="H29" i="9"/>
  <c r="G29" i="9"/>
  <c r="E29" i="9" s="1"/>
  <c r="B29" i="9" s="1"/>
  <c r="F29" i="9"/>
  <c r="H28" i="9"/>
  <c r="G28" i="9"/>
  <c r="E28" i="9" s="1"/>
  <c r="B28" i="9" s="1"/>
  <c r="F28" i="9"/>
  <c r="H27" i="9"/>
  <c r="G27" i="9"/>
  <c r="F27" i="9"/>
  <c r="E27" i="9"/>
  <c r="B27" i="9" s="1"/>
  <c r="H26" i="9"/>
  <c r="G26" i="9"/>
  <c r="F26" i="9"/>
  <c r="E26" i="9"/>
  <c r="B26" i="9" s="1"/>
  <c r="H25" i="9"/>
  <c r="G25" i="9"/>
  <c r="F25" i="9"/>
  <c r="F24" i="9"/>
  <c r="F4" i="9"/>
  <c r="O3" i="9"/>
  <c r="G296" i="9" s="1"/>
  <c r="E296" i="9" s="1"/>
  <c r="I3" i="9"/>
  <c r="H3" i="9"/>
  <c r="G3" i="9"/>
  <c r="D104" i="8"/>
  <c r="D97" i="8"/>
  <c r="D92" i="8"/>
  <c r="D87" i="8"/>
  <c r="D82" i="8"/>
  <c r="D77" i="8"/>
  <c r="D72" i="8"/>
  <c r="D67" i="8"/>
  <c r="D62" i="8"/>
  <c r="D57" i="8"/>
  <c r="D52" i="8"/>
  <c r="D46" i="8"/>
  <c r="D37" i="8"/>
  <c r="D27" i="8"/>
  <c r="D25" i="8" s="1"/>
  <c r="D18" i="8"/>
  <c r="D8" i="8"/>
  <c r="D6" i="8" s="1"/>
  <c r="C1583" i="1" s="1"/>
  <c r="E44" i="7"/>
  <c r="D44" i="7"/>
  <c r="E39" i="7"/>
  <c r="D39" i="7"/>
  <c r="D38" i="7" s="1"/>
  <c r="E38" i="7"/>
  <c r="E30" i="7"/>
  <c r="D30" i="7"/>
  <c r="D22" i="7" s="1"/>
  <c r="D5" i="7" s="1"/>
  <c r="G345" i="9" s="1"/>
  <c r="E345" i="9" s="1"/>
  <c r="E23" i="7"/>
  <c r="E22" i="7" s="1"/>
  <c r="D23" i="7"/>
  <c r="E14" i="7"/>
  <c r="D14" i="7"/>
  <c r="E7" i="7"/>
  <c r="D7" i="7"/>
  <c r="D6" i="7" s="1"/>
  <c r="E6" i="7"/>
  <c r="E5"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E532" i="4"/>
  <c r="D532" i="4"/>
  <c r="F532" i="4" s="1"/>
  <c r="F531" i="4"/>
  <c r="F530" i="4"/>
  <c r="E529" i="4"/>
  <c r="D529" i="4"/>
  <c r="D522" i="4" s="1"/>
  <c r="F522"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E639" i="4" s="1"/>
  <c r="D432" i="4"/>
  <c r="D431" i="4"/>
  <c r="F431" i="4" s="1"/>
  <c r="E428" i="4"/>
  <c r="D423" i="1" s="1"/>
  <c r="D428" i="4"/>
  <c r="E427" i="4"/>
  <c r="D427" i="4"/>
  <c r="E426" i="4"/>
  <c r="E647" i="4" s="1"/>
  <c r="D64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26" i="1" s="1"/>
  <c r="D237" i="4"/>
  <c r="F236" i="4"/>
  <c r="F235" i="4"/>
  <c r="F234" i="4"/>
  <c r="E234" i="4"/>
  <c r="D234" i="4"/>
  <c r="F233" i="4"/>
  <c r="F232" i="4"/>
  <c r="F231" i="4"/>
  <c r="E231" i="4"/>
  <c r="D231" i="4"/>
  <c r="F229" i="4"/>
  <c r="F228" i="4"/>
  <c r="F227" i="4"/>
  <c r="F226" i="4"/>
  <c r="E225" i="4"/>
  <c r="D225" i="4"/>
  <c r="F225" i="4" s="1"/>
  <c r="F224" i="4"/>
  <c r="F223" i="4"/>
  <c r="F222" i="4"/>
  <c r="E222" i="4"/>
  <c r="E221" i="4" s="1"/>
  <c r="D217" i="1"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E153" i="4"/>
  <c r="F151" i="4"/>
  <c r="F150" i="4"/>
  <c r="F149" i="4"/>
  <c r="F148" i="4"/>
  <c r="F147" i="4"/>
  <c r="F146" i="4"/>
  <c r="F145" i="4"/>
  <c r="F144" i="4"/>
  <c r="F143" i="4"/>
  <c r="F142" i="4"/>
  <c r="F141" i="4"/>
  <c r="E141" i="4"/>
  <c r="E140" i="4" s="1"/>
  <c r="D136" i="1" s="1"/>
  <c r="G136" i="1" s="1"/>
  <c r="D141" i="4"/>
  <c r="D140" i="4"/>
  <c r="F140" i="4" s="1"/>
  <c r="F139" i="4"/>
  <c r="F138" i="4"/>
  <c r="F137" i="4"/>
  <c r="F136" i="4"/>
  <c r="E135" i="4"/>
  <c r="E134" i="4" s="1"/>
  <c r="D135" i="4"/>
  <c r="D134" i="4" s="1"/>
  <c r="C130" i="1" s="1"/>
  <c r="H130" i="1" s="1"/>
  <c r="F133" i="4"/>
  <c r="F132" i="4"/>
  <c r="F131" i="4"/>
  <c r="F130" i="4"/>
  <c r="E129" i="4"/>
  <c r="D129" i="4"/>
  <c r="F128" i="4"/>
  <c r="F127" i="4"/>
  <c r="E126" i="4"/>
  <c r="D126" i="4"/>
  <c r="D125" i="4" s="1"/>
  <c r="E125" i="4"/>
  <c r="F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78" i="1" s="1"/>
  <c r="D83" i="4"/>
  <c r="D82" i="4"/>
  <c r="F82" i="4" s="1"/>
  <c r="F81" i="4"/>
  <c r="F80" i="4"/>
  <c r="F79" i="4"/>
  <c r="F78" i="4"/>
  <c r="E77" i="4"/>
  <c r="D77" i="4"/>
  <c r="F77" i="4" s="1"/>
  <c r="F76" i="4"/>
  <c r="F75" i="4"/>
  <c r="E74" i="4"/>
  <c r="D74" i="4"/>
  <c r="F74" i="4" s="1"/>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D49" i="4" s="1"/>
  <c r="E49" i="4"/>
  <c r="F48" i="4"/>
  <c r="F47" i="4"/>
  <c r="F46" i="4"/>
  <c r="F45" i="4"/>
  <c r="F44" i="4"/>
  <c r="E44" i="4"/>
  <c r="E43" i="4" s="1"/>
  <c r="D39" i="1" s="1"/>
  <c r="H39" i="1"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F7" i="4" s="1"/>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G27" i="3"/>
  <c r="B27" i="3"/>
  <c r="H26" i="3"/>
  <c r="G26" i="3"/>
  <c r="B26" i="3"/>
  <c r="G24" i="3"/>
  <c r="B24" i="3"/>
  <c r="G23" i="3"/>
  <c r="B23" i="3"/>
  <c r="G22" i="3"/>
  <c r="B22" i="3"/>
  <c r="I21" i="3"/>
  <c r="G21" i="3"/>
  <c r="B21" i="3"/>
  <c r="G19" i="3"/>
  <c r="B19" i="3"/>
  <c r="G18" i="3"/>
  <c r="B18" i="3"/>
  <c r="G17" i="3"/>
  <c r="B17" i="3"/>
  <c r="G16" i="3"/>
  <c r="B16" i="3"/>
  <c r="H10" i="3" a="1"/>
  <c r="H10" i="3" s="1"/>
  <c r="L3" i="9" s="1"/>
  <c r="H1686" i="1"/>
  <c r="G1686" i="1"/>
  <c r="C1686" i="1"/>
  <c r="C1685" i="1"/>
  <c r="C1684" i="1"/>
  <c r="H1684" i="1" s="1"/>
  <c r="H1683" i="1"/>
  <c r="G1683" i="1"/>
  <c r="C1683" i="1"/>
  <c r="G1682" i="1"/>
  <c r="C1682" i="1"/>
  <c r="H1682" i="1" s="1"/>
  <c r="C1681" i="1"/>
  <c r="C1680" i="1"/>
  <c r="H1680" i="1" s="1"/>
  <c r="H1679" i="1"/>
  <c r="G1679" i="1"/>
  <c r="C1679" i="1"/>
  <c r="H1678" i="1"/>
  <c r="G1678" i="1"/>
  <c r="C1678" i="1"/>
  <c r="C1677" i="1"/>
  <c r="C1676" i="1"/>
  <c r="H1676" i="1" s="1"/>
  <c r="H1675" i="1"/>
  <c r="G1675" i="1"/>
  <c r="C1675" i="1"/>
  <c r="H1674" i="1"/>
  <c r="G1674" i="1"/>
  <c r="C1674" i="1"/>
  <c r="C1673" i="1"/>
  <c r="C1672" i="1"/>
  <c r="H1672" i="1" s="1"/>
  <c r="H1671" i="1"/>
  <c r="G1671" i="1"/>
  <c r="C1671" i="1"/>
  <c r="H1670" i="1"/>
  <c r="G1670" i="1"/>
  <c r="C1670" i="1"/>
  <c r="C1669" i="1"/>
  <c r="C1668" i="1"/>
  <c r="H1667" i="1"/>
  <c r="G1667" i="1"/>
  <c r="C1667" i="1"/>
  <c r="H1666" i="1"/>
  <c r="G1666" i="1"/>
  <c r="C1666" i="1"/>
  <c r="G1665" i="1"/>
  <c r="C1665" i="1"/>
  <c r="H1665" i="1" s="1"/>
  <c r="C1664" i="1"/>
  <c r="H1663" i="1"/>
  <c r="G1663" i="1"/>
  <c r="C1663" i="1"/>
  <c r="H1662" i="1"/>
  <c r="G1662" i="1"/>
  <c r="C1662" i="1"/>
  <c r="G1661" i="1"/>
  <c r="C1661" i="1"/>
  <c r="H1661" i="1" s="1"/>
  <c r="C1660" i="1"/>
  <c r="H1659" i="1"/>
  <c r="G1659" i="1"/>
  <c r="C1659" i="1"/>
  <c r="H1658" i="1"/>
  <c r="G1658" i="1"/>
  <c r="C1658" i="1"/>
  <c r="G1657" i="1"/>
  <c r="C1657" i="1"/>
  <c r="H1657" i="1" s="1"/>
  <c r="C1656" i="1"/>
  <c r="H1655" i="1"/>
  <c r="G1655" i="1"/>
  <c r="C1655" i="1"/>
  <c r="H1654" i="1"/>
  <c r="G1654" i="1"/>
  <c r="C1654" i="1"/>
  <c r="C1653" i="1"/>
  <c r="H1653" i="1" s="1"/>
  <c r="C1652" i="1"/>
  <c r="H1651" i="1"/>
  <c r="G1651" i="1"/>
  <c r="C1651" i="1"/>
  <c r="H1650" i="1"/>
  <c r="G1650" i="1"/>
  <c r="C1650" i="1"/>
  <c r="G1649" i="1"/>
  <c r="C1649" i="1"/>
  <c r="H1649" i="1" s="1"/>
  <c r="C1648" i="1"/>
  <c r="H1647" i="1"/>
  <c r="G1647" i="1"/>
  <c r="C1647" i="1"/>
  <c r="H1646" i="1"/>
  <c r="G1646" i="1"/>
  <c r="C1646" i="1"/>
  <c r="G1645" i="1"/>
  <c r="C1645" i="1"/>
  <c r="H1645" i="1" s="1"/>
  <c r="C1644" i="1"/>
  <c r="H1643" i="1"/>
  <c r="G1643" i="1"/>
  <c r="C1643" i="1"/>
  <c r="H1642" i="1"/>
  <c r="G1642" i="1"/>
  <c r="C1642" i="1"/>
  <c r="G1641" i="1"/>
  <c r="C1641" i="1"/>
  <c r="H1641" i="1" s="1"/>
  <c r="C1640" i="1"/>
  <c r="H1639" i="1"/>
  <c r="G1639" i="1"/>
  <c r="C1639" i="1"/>
  <c r="H1638" i="1"/>
  <c r="G1638" i="1"/>
  <c r="C1638" i="1"/>
  <c r="C1637" i="1"/>
  <c r="H1637" i="1" s="1"/>
  <c r="C1636" i="1"/>
  <c r="H1635" i="1"/>
  <c r="G1635" i="1"/>
  <c r="C1635" i="1"/>
  <c r="H1634" i="1"/>
  <c r="G1634" i="1"/>
  <c r="C1634" i="1"/>
  <c r="G1633" i="1"/>
  <c r="C1633" i="1"/>
  <c r="H1633" i="1" s="1"/>
  <c r="C1632" i="1"/>
  <c r="H1631" i="1"/>
  <c r="G1631" i="1"/>
  <c r="C1631" i="1"/>
  <c r="H1630" i="1"/>
  <c r="G1630" i="1"/>
  <c r="C1630" i="1"/>
  <c r="G1629" i="1"/>
  <c r="C1629" i="1"/>
  <c r="H1629" i="1" s="1"/>
  <c r="H1627" i="1"/>
  <c r="G1627" i="1"/>
  <c r="C1627" i="1"/>
  <c r="H1626" i="1"/>
  <c r="G1626" i="1"/>
  <c r="C1626" i="1"/>
  <c r="G1625" i="1"/>
  <c r="C1625" i="1"/>
  <c r="H1625" i="1" s="1"/>
  <c r="C1624" i="1"/>
  <c r="H1623" i="1"/>
  <c r="G1623" i="1"/>
  <c r="C1623" i="1"/>
  <c r="C1620" i="1"/>
  <c r="H1619" i="1"/>
  <c r="G1619" i="1"/>
  <c r="C1619" i="1"/>
  <c r="H1618" i="1"/>
  <c r="G1618" i="1"/>
  <c r="C1618" i="1"/>
  <c r="C1617" i="1"/>
  <c r="H1617" i="1" s="1"/>
  <c r="C1616" i="1"/>
  <c r="H1615" i="1"/>
  <c r="G1615" i="1"/>
  <c r="C1615" i="1"/>
  <c r="H1614" i="1"/>
  <c r="G1614" i="1"/>
  <c r="C1614" i="1"/>
  <c r="C1613" i="1"/>
  <c r="H1613" i="1" s="1"/>
  <c r="C1612" i="1"/>
  <c r="H1611" i="1"/>
  <c r="G1611" i="1"/>
  <c r="C1611" i="1"/>
  <c r="H1610" i="1"/>
  <c r="G1610" i="1"/>
  <c r="C1610" i="1"/>
  <c r="G1609" i="1"/>
  <c r="C1609" i="1"/>
  <c r="H1609" i="1" s="1"/>
  <c r="C1608" i="1"/>
  <c r="C1607" i="1"/>
  <c r="H1607" i="1" s="1"/>
  <c r="C1606" i="1"/>
  <c r="H1606" i="1" s="1"/>
  <c r="G1605" i="1"/>
  <c r="C1605" i="1"/>
  <c r="H1605" i="1" s="1"/>
  <c r="C1604" i="1"/>
  <c r="G1603" i="1"/>
  <c r="C1603" i="1"/>
  <c r="H1603" i="1" s="1"/>
  <c r="C1602" i="1"/>
  <c r="H1602" i="1" s="1"/>
  <c r="C1601" i="1"/>
  <c r="H1601" i="1" s="1"/>
  <c r="C1600" i="1"/>
  <c r="H1599" i="1"/>
  <c r="G1599" i="1"/>
  <c r="C1599" i="1"/>
  <c r="H1598" i="1"/>
  <c r="G1598" i="1"/>
  <c r="C1598" i="1"/>
  <c r="G1597" i="1"/>
  <c r="C1597" i="1"/>
  <c r="H1597" i="1" s="1"/>
  <c r="C1596" i="1"/>
  <c r="H1595" i="1"/>
  <c r="G1595" i="1"/>
  <c r="C1595" i="1"/>
  <c r="G1594" i="1"/>
  <c r="C1594" i="1"/>
  <c r="H1594" i="1" s="1"/>
  <c r="G1593" i="1"/>
  <c r="C1593" i="1"/>
  <c r="H1593" i="1" s="1"/>
  <c r="C1592" i="1"/>
  <c r="H1591" i="1"/>
  <c r="G1591" i="1"/>
  <c r="C1591" i="1"/>
  <c r="H1590" i="1"/>
  <c r="G1590" i="1"/>
  <c r="C1590" i="1"/>
  <c r="G1589" i="1"/>
  <c r="C1589" i="1"/>
  <c r="H1589" i="1" s="1"/>
  <c r="C1588" i="1"/>
  <c r="C1587" i="1"/>
  <c r="H1587" i="1" s="1"/>
  <c r="C1586" i="1"/>
  <c r="H1586" i="1" s="1"/>
  <c r="C1585" i="1"/>
  <c r="H1585" i="1" s="1"/>
  <c r="C1584" i="1"/>
  <c r="H1582" i="1"/>
  <c r="G1582" i="1"/>
  <c r="C1582" i="1"/>
  <c r="H1581" i="1"/>
  <c r="D1581" i="1"/>
  <c r="C1581" i="1"/>
  <c r="J1580" i="1"/>
  <c r="G1580" i="1"/>
  <c r="D1580" i="1"/>
  <c r="C1580" i="1"/>
  <c r="H1579" i="1"/>
  <c r="D1579" i="1"/>
  <c r="C1579" i="1"/>
  <c r="J1578" i="1"/>
  <c r="G1578" i="1"/>
  <c r="I1578" i="1" s="1"/>
  <c r="D1578" i="1"/>
  <c r="C1578" i="1"/>
  <c r="H1578" i="1" s="1"/>
  <c r="G1577" i="1"/>
  <c r="D1577" i="1"/>
  <c r="C1577" i="1"/>
  <c r="H1576" i="1"/>
  <c r="D1576" i="1"/>
  <c r="C1576" i="1"/>
  <c r="G1575" i="1"/>
  <c r="D1575" i="1"/>
  <c r="J1575" i="1" s="1"/>
  <c r="C1575" i="1"/>
  <c r="H1574" i="1"/>
  <c r="D1574" i="1"/>
  <c r="C1574" i="1"/>
  <c r="G1573" i="1"/>
  <c r="D1573" i="1"/>
  <c r="J1573" i="1" s="1"/>
  <c r="C1573" i="1"/>
  <c r="D1572" i="1"/>
  <c r="G1572" i="1" s="1"/>
  <c r="C1572" i="1"/>
  <c r="D1571" i="1"/>
  <c r="G1571" i="1" s="1"/>
  <c r="C1571" i="1"/>
  <c r="H1571" i="1" s="1"/>
  <c r="D1570" i="1"/>
  <c r="C1570" i="1"/>
  <c r="H1570" i="1" s="1"/>
  <c r="J1569" i="1"/>
  <c r="D1569" i="1"/>
  <c r="G1569" i="1" s="1"/>
  <c r="I1569" i="1" s="1"/>
  <c r="C1569" i="1"/>
  <c r="H1569" i="1" s="1"/>
  <c r="D1568" i="1"/>
  <c r="C1568" i="1"/>
  <c r="H1568" i="1" s="1"/>
  <c r="J1567" i="1"/>
  <c r="D1567" i="1"/>
  <c r="G1567" i="1" s="1"/>
  <c r="I1567" i="1" s="1"/>
  <c r="C1567" i="1"/>
  <c r="H1567" i="1" s="1"/>
  <c r="D1566" i="1"/>
  <c r="C1566" i="1"/>
  <c r="H1566" i="1" s="1"/>
  <c r="J1565" i="1"/>
  <c r="G1565" i="1"/>
  <c r="D1565" i="1"/>
  <c r="C1565" i="1"/>
  <c r="H1565" i="1" s="1"/>
  <c r="D1564" i="1"/>
  <c r="C1564" i="1"/>
  <c r="H1563" i="1"/>
  <c r="D1563" i="1"/>
  <c r="C1563" i="1"/>
  <c r="G1563" i="1" s="1"/>
  <c r="J1562" i="1"/>
  <c r="G1562" i="1"/>
  <c r="I1562" i="1" s="1"/>
  <c r="D1562" i="1"/>
  <c r="C1562" i="1"/>
  <c r="H1562" i="1" s="1"/>
  <c r="H1561" i="1"/>
  <c r="D1561" i="1"/>
  <c r="C1561" i="1"/>
  <c r="J1560" i="1"/>
  <c r="G1560" i="1"/>
  <c r="I1560" i="1" s="1"/>
  <c r="D1560" i="1"/>
  <c r="C1560" i="1"/>
  <c r="H1560" i="1" s="1"/>
  <c r="H1559" i="1"/>
  <c r="D1559" i="1"/>
  <c r="C1559" i="1"/>
  <c r="J1558" i="1"/>
  <c r="G1558" i="1"/>
  <c r="I1558" i="1" s="1"/>
  <c r="D1558" i="1"/>
  <c r="C1558" i="1"/>
  <c r="H1558" i="1" s="1"/>
  <c r="H1557" i="1"/>
  <c r="D1557" i="1"/>
  <c r="C1557" i="1"/>
  <c r="H1556" i="1"/>
  <c r="D1556" i="1"/>
  <c r="C1556" i="1"/>
  <c r="G1556" i="1" s="1"/>
  <c r="D1555" i="1"/>
  <c r="C1555" i="1"/>
  <c r="G1555" i="1" s="1"/>
  <c r="D1554" i="1"/>
  <c r="J1554" i="1" s="1"/>
  <c r="C1554" i="1"/>
  <c r="D1553" i="1"/>
  <c r="C1553" i="1"/>
  <c r="H1553" i="1" s="1"/>
  <c r="D1552" i="1"/>
  <c r="J1552" i="1" s="1"/>
  <c r="C1552" i="1"/>
  <c r="D1551" i="1"/>
  <c r="C1551" i="1"/>
  <c r="H1551" i="1" s="1"/>
  <c r="D1550" i="1"/>
  <c r="J1550" i="1" s="1"/>
  <c r="C1550" i="1"/>
  <c r="D1549" i="1"/>
  <c r="C1549" i="1"/>
  <c r="H1549" i="1" s="1"/>
  <c r="D1548" i="1"/>
  <c r="J1548" i="1" s="1"/>
  <c r="C1548" i="1"/>
  <c r="H1547" i="1"/>
  <c r="G1547" i="1"/>
  <c r="D1547" i="1"/>
  <c r="C1547" i="1"/>
  <c r="J1547" i="1" s="1"/>
  <c r="D1546" i="1"/>
  <c r="C1546" i="1"/>
  <c r="J1546" i="1" s="1"/>
  <c r="H1545" i="1"/>
  <c r="G1545" i="1"/>
  <c r="I1545" i="1" s="1"/>
  <c r="D1545" i="1"/>
  <c r="J1545" i="1" s="1"/>
  <c r="C1545" i="1"/>
  <c r="D1544" i="1"/>
  <c r="C1544" i="1"/>
  <c r="J1544" i="1" s="1"/>
  <c r="H1543" i="1"/>
  <c r="G1543" i="1"/>
  <c r="I1543" i="1" s="1"/>
  <c r="D1543" i="1"/>
  <c r="J1543" i="1" s="1"/>
  <c r="C1543" i="1"/>
  <c r="D1542" i="1"/>
  <c r="C1542" i="1"/>
  <c r="J1542" i="1" s="1"/>
  <c r="H1541" i="1"/>
  <c r="G1541" i="1"/>
  <c r="I1541" i="1" s="1"/>
  <c r="D1541" i="1"/>
  <c r="J1541" i="1" s="1"/>
  <c r="C1541" i="1"/>
  <c r="H1540" i="1"/>
  <c r="G1540" i="1"/>
  <c r="D1540" i="1"/>
  <c r="C1540" i="1"/>
  <c r="H1539" i="1"/>
  <c r="G1539" i="1"/>
  <c r="D1539" i="1"/>
  <c r="C1539" i="1"/>
  <c r="H1538" i="1"/>
  <c r="G1538" i="1"/>
  <c r="D1538"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G736" i="1"/>
  <c r="D736" i="1"/>
  <c r="C736" i="1"/>
  <c r="H736" i="1" s="1"/>
  <c r="H735" i="1"/>
  <c r="G735" i="1"/>
  <c r="D735" i="1"/>
  <c r="C735" i="1"/>
  <c r="H734" i="1"/>
  <c r="G734" i="1"/>
  <c r="D734" i="1"/>
  <c r="C734" i="1"/>
  <c r="H733" i="1"/>
  <c r="G733" i="1"/>
  <c r="D733" i="1"/>
  <c r="C733" i="1"/>
  <c r="H732" i="1"/>
  <c r="G732" i="1"/>
  <c r="D732" i="1"/>
  <c r="C732" i="1"/>
  <c r="G731" i="1"/>
  <c r="D731" i="1"/>
  <c r="C731" i="1"/>
  <c r="H731" i="1" s="1"/>
  <c r="H730" i="1"/>
  <c r="G730" i="1"/>
  <c r="D730" i="1"/>
  <c r="C730" i="1"/>
  <c r="H729" i="1"/>
  <c r="G729" i="1"/>
  <c r="D729" i="1"/>
  <c r="C729" i="1"/>
  <c r="H728" i="1"/>
  <c r="G728" i="1"/>
  <c r="D728" i="1"/>
  <c r="C728" i="1"/>
  <c r="H727" i="1"/>
  <c r="D727" i="1"/>
  <c r="G727" i="1" s="1"/>
  <c r="C727" i="1"/>
  <c r="D726" i="1"/>
  <c r="C726" i="1"/>
  <c r="H726" i="1" s="1"/>
  <c r="D725" i="1"/>
  <c r="C725" i="1"/>
  <c r="H725" i="1" s="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C676" i="1"/>
  <c r="H676" i="1" s="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G652" i="1"/>
  <c r="D652" i="1"/>
  <c r="H652" i="1" s="1"/>
  <c r="C652" i="1"/>
  <c r="H651" i="1"/>
  <c r="G651" i="1"/>
  <c r="D651" i="1"/>
  <c r="C651" i="1"/>
  <c r="H650" i="1"/>
  <c r="G650" i="1"/>
  <c r="D650" i="1"/>
  <c r="C650" i="1"/>
  <c r="D649" i="1"/>
  <c r="C649" i="1"/>
  <c r="H649" i="1" s="1"/>
  <c r="D648" i="1"/>
  <c r="C648" i="1"/>
  <c r="H648" i="1" s="1"/>
  <c r="D647" i="1"/>
  <c r="C647" i="1"/>
  <c r="H647" i="1" s="1"/>
  <c r="H646" i="1"/>
  <c r="D646" i="1"/>
  <c r="C646" i="1"/>
  <c r="G646" i="1" s="1"/>
  <c r="D645" i="1"/>
  <c r="C645" i="1"/>
  <c r="H645" i="1" s="1"/>
  <c r="D636" i="1"/>
  <c r="G636" i="1" s="1"/>
  <c r="C636" i="1"/>
  <c r="D635" i="1"/>
  <c r="H635" i="1" s="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C423" i="1"/>
  <c r="D422" i="1"/>
  <c r="C422" i="1"/>
  <c r="C421" i="1"/>
  <c r="G416" i="1"/>
  <c r="D416" i="1"/>
  <c r="H416" i="1" s="1"/>
  <c r="C416" i="1"/>
  <c r="H415"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C381" i="1"/>
  <c r="H381" i="1" s="1"/>
  <c r="D380" i="1"/>
  <c r="C380" i="1"/>
  <c r="H380" i="1" s="1"/>
  <c r="H379" i="1"/>
  <c r="G379" i="1"/>
  <c r="D379" i="1"/>
  <c r="C379" i="1"/>
  <c r="H378" i="1"/>
  <c r="G378" i="1"/>
  <c r="D378" i="1"/>
  <c r="C378" i="1"/>
  <c r="H377" i="1"/>
  <c r="G377" i="1"/>
  <c r="D377" i="1"/>
  <c r="C377" i="1"/>
  <c r="H376" i="1"/>
  <c r="G376" i="1"/>
  <c r="D376" i="1"/>
  <c r="C376" i="1"/>
  <c r="D375" i="1"/>
  <c r="C375" i="1"/>
  <c r="H375" i="1" s="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2" i="1"/>
  <c r="H302" i="1" s="1"/>
  <c r="C302" i="1"/>
  <c r="D301" i="1"/>
  <c r="C301" i="1"/>
  <c r="H301" i="1" s="1"/>
  <c r="D300" i="1"/>
  <c r="C300" i="1"/>
  <c r="H299" i="1"/>
  <c r="D299" i="1"/>
  <c r="G299" i="1" s="1"/>
  <c r="C299" i="1"/>
  <c r="G298" i="1"/>
  <c r="D298" i="1"/>
  <c r="C298" i="1"/>
  <c r="H298" i="1" s="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C272" i="1"/>
  <c r="H272" i="1" s="1"/>
  <c r="H271" i="1"/>
  <c r="G271" i="1"/>
  <c r="D271" i="1"/>
  <c r="C271" i="1"/>
  <c r="D270" i="1"/>
  <c r="C270" i="1"/>
  <c r="H270" i="1" s="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C217" i="1"/>
  <c r="H216" i="1"/>
  <c r="G216" i="1"/>
  <c r="D216" i="1"/>
  <c r="C216" i="1"/>
  <c r="D215" i="1"/>
  <c r="C215" i="1"/>
  <c r="H215" i="1" s="1"/>
  <c r="H214" i="1"/>
  <c r="G214" i="1"/>
  <c r="D214" i="1"/>
  <c r="C214" i="1"/>
  <c r="H213" i="1"/>
  <c r="G213" i="1"/>
  <c r="D213" i="1"/>
  <c r="C213" i="1"/>
  <c r="D212" i="1"/>
  <c r="C212" i="1"/>
  <c r="H212" i="1" s="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C197" i="1"/>
  <c r="H197" i="1" s="1"/>
  <c r="H196" i="1"/>
  <c r="G196" i="1"/>
  <c r="D196" i="1"/>
  <c r="C196" i="1"/>
  <c r="H195" i="1"/>
  <c r="G195" i="1"/>
  <c r="D195" i="1"/>
  <c r="C195" i="1"/>
  <c r="D194" i="1"/>
  <c r="G194" i="1" s="1"/>
  <c r="C194" i="1"/>
  <c r="H194" i="1" s="1"/>
  <c r="D193" i="1"/>
  <c r="C193" i="1"/>
  <c r="H193" i="1" s="1"/>
  <c r="H192" i="1"/>
  <c r="G192" i="1"/>
  <c r="D192" i="1"/>
  <c r="C192" i="1"/>
  <c r="H191" i="1"/>
  <c r="G191" i="1"/>
  <c r="D191" i="1"/>
  <c r="C191" i="1"/>
  <c r="D190" i="1"/>
  <c r="C190" i="1"/>
  <c r="H189" i="1"/>
  <c r="G189" i="1"/>
  <c r="D189" i="1"/>
  <c r="C189" i="1"/>
  <c r="H188" i="1"/>
  <c r="G188" i="1"/>
  <c r="D188" i="1"/>
  <c r="C188" i="1"/>
  <c r="H187" i="1"/>
  <c r="G187" i="1"/>
  <c r="D187" i="1"/>
  <c r="C187" i="1"/>
  <c r="H186" i="1"/>
  <c r="G186" i="1"/>
  <c r="D186" i="1"/>
  <c r="C186" i="1"/>
  <c r="H185" i="1"/>
  <c r="G185" i="1"/>
  <c r="D185" i="1"/>
  <c r="C185" i="1"/>
  <c r="D184" i="1"/>
  <c r="C184" i="1"/>
  <c r="G184" i="1" s="1"/>
  <c r="D183" i="1"/>
  <c r="C183" i="1"/>
  <c r="G183" i="1" s="1"/>
  <c r="D182" i="1"/>
  <c r="C182" i="1"/>
  <c r="H182" i="1" s="1"/>
  <c r="G181" i="1"/>
  <c r="D181" i="1"/>
  <c r="C181" i="1"/>
  <c r="H181" i="1" s="1"/>
  <c r="D180" i="1"/>
  <c r="G180" i="1" s="1"/>
  <c r="C180" i="1"/>
  <c r="H180" i="1" s="1"/>
  <c r="H179" i="1"/>
  <c r="G179" i="1"/>
  <c r="D179" i="1"/>
  <c r="C179" i="1"/>
  <c r="D178" i="1"/>
  <c r="C178" i="1"/>
  <c r="H178" i="1" s="1"/>
  <c r="D177" i="1"/>
  <c r="C177" i="1"/>
  <c r="H177" i="1" s="1"/>
  <c r="H176" i="1"/>
  <c r="G176" i="1"/>
  <c r="D176" i="1"/>
  <c r="C176" i="1"/>
  <c r="D175" i="1"/>
  <c r="C175" i="1"/>
  <c r="D174" i="1"/>
  <c r="C174" i="1"/>
  <c r="G173" i="1"/>
  <c r="D173" i="1"/>
  <c r="C173" i="1"/>
  <c r="H173" i="1" s="1"/>
  <c r="H172" i="1"/>
  <c r="G172" i="1"/>
  <c r="D172" i="1"/>
  <c r="C172" i="1"/>
  <c r="D171" i="1"/>
  <c r="C171" i="1"/>
  <c r="H171" i="1" s="1"/>
  <c r="H170" i="1"/>
  <c r="G170" i="1"/>
  <c r="D170" i="1"/>
  <c r="C170" i="1"/>
  <c r="D169" i="1"/>
  <c r="C169" i="1"/>
  <c r="H169" i="1" s="1"/>
  <c r="H168" i="1"/>
  <c r="G168" i="1"/>
  <c r="D168" i="1"/>
  <c r="C168" i="1"/>
  <c r="D167" i="1"/>
  <c r="C167" i="1"/>
  <c r="H167" i="1" s="1"/>
  <c r="D166" i="1"/>
  <c r="C166" i="1"/>
  <c r="H165" i="1"/>
  <c r="G165" i="1"/>
  <c r="D165" i="1"/>
  <c r="C165" i="1"/>
  <c r="D164" i="1"/>
  <c r="C164" i="1"/>
  <c r="H164" i="1" s="1"/>
  <c r="D163" i="1"/>
  <c r="C163" i="1"/>
  <c r="H163" i="1" s="1"/>
  <c r="D162" i="1"/>
  <c r="C162" i="1"/>
  <c r="H162" i="1" s="1"/>
  <c r="D161" i="1"/>
  <c r="C161" i="1"/>
  <c r="H159" i="1"/>
  <c r="G159" i="1"/>
  <c r="D159" i="1"/>
  <c r="C159" i="1"/>
  <c r="D158" i="1"/>
  <c r="C158" i="1"/>
  <c r="H158" i="1" s="1"/>
  <c r="H157" i="1"/>
  <c r="G157" i="1"/>
  <c r="D157" i="1"/>
  <c r="C157" i="1"/>
  <c r="D156" i="1"/>
  <c r="C156" i="1"/>
  <c r="H156" i="1" s="1"/>
  <c r="D155" i="1"/>
  <c r="C155" i="1"/>
  <c r="H155" i="1" s="1"/>
  <c r="H154" i="1"/>
  <c r="G154" i="1"/>
  <c r="D154" i="1"/>
  <c r="C154" i="1"/>
  <c r="H153" i="1"/>
  <c r="G153" i="1"/>
  <c r="D153" i="1"/>
  <c r="C153" i="1"/>
  <c r="H152" i="1"/>
  <c r="G152" i="1"/>
  <c r="D152" i="1"/>
  <c r="C152" i="1"/>
  <c r="D151" i="1"/>
  <c r="C151"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C136" i="1"/>
  <c r="H135" i="1"/>
  <c r="G135" i="1"/>
  <c r="D135" i="1"/>
  <c r="C135" i="1"/>
  <c r="H134" i="1"/>
  <c r="G134" i="1"/>
  <c r="D134" i="1"/>
  <c r="C134" i="1"/>
  <c r="H133" i="1"/>
  <c r="G133" i="1"/>
  <c r="D133" i="1"/>
  <c r="C133" i="1"/>
  <c r="D132" i="1"/>
  <c r="C132" i="1"/>
  <c r="H132" i="1" s="1"/>
  <c r="D131" i="1"/>
  <c r="C131" i="1"/>
  <c r="H131" i="1" s="1"/>
  <c r="D130" i="1"/>
  <c r="H129" i="1"/>
  <c r="G129" i="1"/>
  <c r="D129" i="1"/>
  <c r="C129" i="1"/>
  <c r="H128" i="1"/>
  <c r="G128" i="1"/>
  <c r="D128" i="1"/>
  <c r="C128" i="1"/>
  <c r="D127" i="1"/>
  <c r="C127" i="1"/>
  <c r="H127" i="1" s="1"/>
  <c r="D126" i="1"/>
  <c r="C126" i="1"/>
  <c r="H126" i="1" s="1"/>
  <c r="D125" i="1"/>
  <c r="C125" i="1"/>
  <c r="H125" i="1" s="1"/>
  <c r="D124" i="1"/>
  <c r="C124" i="1"/>
  <c r="H124" i="1" s="1"/>
  <c r="H123" i="1"/>
  <c r="G123" i="1"/>
  <c r="D123" i="1"/>
  <c r="C123" i="1"/>
  <c r="D122" i="1"/>
  <c r="C122" i="1"/>
  <c r="H122" i="1" s="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C113" i="1"/>
  <c r="H113" i="1" s="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C78" i="1"/>
  <c r="H77" i="1"/>
  <c r="G77" i="1"/>
  <c r="D77" i="1"/>
  <c r="C77" i="1"/>
  <c r="H76" i="1"/>
  <c r="G76" i="1"/>
  <c r="D76" i="1"/>
  <c r="C76" i="1"/>
  <c r="H75" i="1"/>
  <c r="G75" i="1"/>
  <c r="D75" i="1"/>
  <c r="C75" i="1"/>
  <c r="H74" i="1"/>
  <c r="G74" i="1"/>
  <c r="D74" i="1"/>
  <c r="C74" i="1"/>
  <c r="H73" i="1"/>
  <c r="G73" i="1"/>
  <c r="D73" i="1"/>
  <c r="C73" i="1"/>
  <c r="H72" i="1"/>
  <c r="G72" i="1"/>
  <c r="D72" i="1"/>
  <c r="C72" i="1"/>
  <c r="G71" i="1"/>
  <c r="D71" i="1"/>
  <c r="C71" i="1"/>
  <c r="H71" i="1" s="1"/>
  <c r="H70" i="1"/>
  <c r="G70" i="1"/>
  <c r="D70" i="1"/>
  <c r="C70" i="1"/>
  <c r="H69" i="1"/>
  <c r="G69" i="1"/>
  <c r="D69" i="1"/>
  <c r="C69" i="1"/>
  <c r="H68" i="1"/>
  <c r="G68" i="1"/>
  <c r="D68" i="1"/>
  <c r="C68" i="1"/>
  <c r="H67" i="1"/>
  <c r="G67" i="1"/>
  <c r="D67" i="1"/>
  <c r="C67" i="1"/>
  <c r="H66" i="1"/>
  <c r="G66" i="1"/>
  <c r="D66" i="1"/>
  <c r="C66" i="1"/>
  <c r="D65" i="1"/>
  <c r="C65" i="1"/>
  <c r="H65" i="1" s="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D55" i="1"/>
  <c r="G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C45" i="1"/>
  <c r="H45" i="1" s="1"/>
  <c r="H44" i="1"/>
  <c r="G44" i="1"/>
  <c r="D44" i="1"/>
  <c r="C44" i="1"/>
  <c r="H43" i="1"/>
  <c r="G43" i="1"/>
  <c r="D43" i="1"/>
  <c r="C43" i="1"/>
  <c r="H42" i="1"/>
  <c r="G42" i="1"/>
  <c r="D42" i="1"/>
  <c r="C42" i="1"/>
  <c r="H41" i="1"/>
  <c r="G41" i="1"/>
  <c r="D41" i="1"/>
  <c r="C41" i="1"/>
  <c r="H40" i="1"/>
  <c r="G40" i="1"/>
  <c r="D40"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07" i="9" l="1"/>
  <c r="B307" i="9" s="1"/>
  <c r="E311" i="9"/>
  <c r="B311" i="9" s="1"/>
  <c r="E322" i="9"/>
  <c r="B322" i="9" s="1"/>
  <c r="G1613" i="1"/>
  <c r="G1607" i="1"/>
  <c r="G1606" i="1"/>
  <c r="G1602" i="1"/>
  <c r="G1587" i="1"/>
  <c r="H1583" i="1"/>
  <c r="G1583" i="1"/>
  <c r="G1586" i="1"/>
  <c r="E25" i="9"/>
  <c r="B25" i="9" s="1"/>
  <c r="B296" i="9"/>
  <c r="H636" i="1"/>
  <c r="G635" i="1"/>
  <c r="H423" i="1"/>
  <c r="G414" i="1"/>
  <c r="G302" i="1"/>
  <c r="D421" i="1"/>
  <c r="H421" i="1" s="1"/>
  <c r="H422" i="1"/>
  <c r="F426" i="4"/>
  <c r="E37" i="9"/>
  <c r="B37" i="9" s="1"/>
  <c r="E36" i="9"/>
  <c r="B36" i="9" s="1"/>
  <c r="E312" i="9"/>
  <c r="B312" i="9" s="1"/>
  <c r="E329" i="9"/>
  <c r="B329" i="9" s="1"/>
  <c r="G726" i="1"/>
  <c r="G725" i="1"/>
  <c r="G676" i="1"/>
  <c r="G648" i="1"/>
  <c r="G647" i="1"/>
  <c r="G649" i="1"/>
  <c r="F656" i="4"/>
  <c r="G645" i="1"/>
  <c r="G422" i="1"/>
  <c r="D648" i="4"/>
  <c r="C642" i="1" s="1"/>
  <c r="G381" i="1"/>
  <c r="H374" i="1"/>
  <c r="G380" i="1"/>
  <c r="G375" i="1"/>
  <c r="G374" i="1"/>
  <c r="F379" i="4"/>
  <c r="G301" i="1"/>
  <c r="F428" i="4"/>
  <c r="H300" i="1"/>
  <c r="G423" i="1"/>
  <c r="G300" i="1"/>
  <c r="E294" i="9"/>
  <c r="B294" i="9" s="1"/>
  <c r="F427" i="4"/>
  <c r="E648" i="4"/>
  <c r="D642" i="1" s="1"/>
  <c r="G272" i="1"/>
  <c r="G270" i="1"/>
  <c r="E273" i="4"/>
  <c r="D269" i="1" s="1"/>
  <c r="G215" i="1"/>
  <c r="G212" i="1"/>
  <c r="G197" i="1"/>
  <c r="H190" i="1"/>
  <c r="E56" i="9"/>
  <c r="B56" i="9" s="1"/>
  <c r="F243" i="9"/>
  <c r="B243" i="9" s="1"/>
  <c r="G190" i="1"/>
  <c r="F194" i="4"/>
  <c r="G193" i="1"/>
  <c r="H184" i="1"/>
  <c r="H183" i="1"/>
  <c r="E53" i="9"/>
  <c r="B53" i="9" s="1"/>
  <c r="F240" i="9"/>
  <c r="B240" i="9" s="1"/>
  <c r="G182" i="1"/>
  <c r="E52" i="9"/>
  <c r="B52" i="9" s="1"/>
  <c r="F239" i="9"/>
  <c r="B239" i="9" s="1"/>
  <c r="F238" i="9"/>
  <c r="B238" i="9" s="1"/>
  <c r="E51" i="9"/>
  <c r="B51" i="9" s="1"/>
  <c r="G178" i="1"/>
  <c r="G177" i="1"/>
  <c r="G174" i="1"/>
  <c r="F178" i="4"/>
  <c r="H175" i="1"/>
  <c r="G175" i="1"/>
  <c r="H174" i="1"/>
  <c r="G171" i="1"/>
  <c r="H166" i="1"/>
  <c r="G169" i="1"/>
  <c r="G167" i="1"/>
  <c r="G166" i="1"/>
  <c r="G164" i="1"/>
  <c r="H161" i="1"/>
  <c r="G163" i="1"/>
  <c r="E49" i="9"/>
  <c r="B49" i="9" s="1"/>
  <c r="G162" i="1"/>
  <c r="G161" i="1"/>
  <c r="F165" i="4"/>
  <c r="G158" i="1"/>
  <c r="D153" i="4"/>
  <c r="C149" i="1" s="1"/>
  <c r="G156" i="1"/>
  <c r="F160" i="4"/>
  <c r="G155" i="1"/>
  <c r="H149" i="1"/>
  <c r="F237" i="9"/>
  <c r="B237" i="9" s="1"/>
  <c r="F153" i="4"/>
  <c r="E48" i="9"/>
  <c r="B48" i="9" s="1"/>
  <c r="F154" i="4"/>
  <c r="H150" i="1"/>
  <c r="H151" i="1"/>
  <c r="G149" i="1"/>
  <c r="G150" i="1"/>
  <c r="G151" i="1"/>
  <c r="G130" i="1"/>
  <c r="G132" i="1"/>
  <c r="G131" i="1"/>
  <c r="F134" i="4"/>
  <c r="G127" i="1"/>
  <c r="G126" i="1"/>
  <c r="F129" i="4"/>
  <c r="G125" i="1"/>
  <c r="H121" i="1"/>
  <c r="G124" i="1"/>
  <c r="G122" i="1"/>
  <c r="G121" i="1"/>
  <c r="F125" i="4"/>
  <c r="E46" i="9"/>
  <c r="B46" i="9" s="1"/>
  <c r="H102" i="1"/>
  <c r="G102" i="1"/>
  <c r="F112" i="4"/>
  <c r="F236" i="9"/>
  <c r="B236" i="9" s="1"/>
  <c r="F106" i="4"/>
  <c r="G45" i="1"/>
  <c r="G65" i="1"/>
  <c r="G64" i="1"/>
  <c r="E34" i="9"/>
  <c r="B34" i="9" s="1"/>
  <c r="F68" i="4"/>
  <c r="F49" i="4"/>
  <c r="H179" i="9"/>
  <c r="G1564" i="1"/>
  <c r="J1564" i="1"/>
  <c r="H1588" i="1"/>
  <c r="G1588" i="1"/>
  <c r="H1656" i="1"/>
  <c r="G1656" i="1"/>
  <c r="H1673" i="1"/>
  <c r="G1673" i="1"/>
  <c r="D304" i="1"/>
  <c r="G1548" i="1"/>
  <c r="G1550" i="1"/>
  <c r="G1552" i="1"/>
  <c r="G1554" i="1"/>
  <c r="H1555" i="1"/>
  <c r="G1557" i="1"/>
  <c r="I1557" i="1" s="1"/>
  <c r="J1557" i="1"/>
  <c r="G1559" i="1"/>
  <c r="I1559" i="1" s="1"/>
  <c r="J1559" i="1"/>
  <c r="G1561" i="1"/>
  <c r="I1561" i="1" s="1"/>
  <c r="J1561" i="1"/>
  <c r="G1579" i="1"/>
  <c r="I1579" i="1" s="1"/>
  <c r="J1579" i="1"/>
  <c r="H1580" i="1"/>
  <c r="G1581" i="1"/>
  <c r="I1581" i="1" s="1"/>
  <c r="J1581" i="1"/>
  <c r="G1585" i="1"/>
  <c r="H1592" i="1"/>
  <c r="G1592" i="1"/>
  <c r="G1601" i="1"/>
  <c r="H1608" i="1"/>
  <c r="G1608" i="1"/>
  <c r="G1617" i="1"/>
  <c r="G1637" i="1"/>
  <c r="H1644" i="1"/>
  <c r="G1644" i="1"/>
  <c r="G1653" i="1"/>
  <c r="H1660" i="1"/>
  <c r="G1660" i="1"/>
  <c r="H1604" i="1"/>
  <c r="G1604" i="1"/>
  <c r="H1624" i="1"/>
  <c r="G1624" i="1"/>
  <c r="H1564" i="1"/>
  <c r="I1565" i="1"/>
  <c r="H1573" i="1"/>
  <c r="G1574" i="1"/>
  <c r="I1574" i="1" s="1"/>
  <c r="J1574" i="1"/>
  <c r="H1575" i="1"/>
  <c r="I1575" i="1" s="1"/>
  <c r="G1576" i="1"/>
  <c r="I1576" i="1" s="1"/>
  <c r="J1576" i="1"/>
  <c r="H1577" i="1"/>
  <c r="H1596" i="1"/>
  <c r="G1596" i="1"/>
  <c r="H1612" i="1"/>
  <c r="G1612" i="1"/>
  <c r="H1632" i="1"/>
  <c r="G1632" i="1"/>
  <c r="H1648" i="1"/>
  <c r="G1648" i="1"/>
  <c r="H1664" i="1"/>
  <c r="G1664" i="1"/>
  <c r="E6" i="4"/>
  <c r="D3" i="1"/>
  <c r="G1566" i="1"/>
  <c r="I1566" i="1" s="1"/>
  <c r="J1566" i="1"/>
  <c r="G1568" i="1"/>
  <c r="I1568" i="1" s="1"/>
  <c r="J1568" i="1"/>
  <c r="G1570" i="1"/>
  <c r="I1570" i="1" s="1"/>
  <c r="J1570" i="1"/>
  <c r="I1573" i="1"/>
  <c r="H1620" i="1"/>
  <c r="G1620" i="1"/>
  <c r="H1640" i="1"/>
  <c r="G1640" i="1"/>
  <c r="H1669" i="1"/>
  <c r="G1669" i="1"/>
  <c r="H1677" i="1"/>
  <c r="G1677" i="1"/>
  <c r="H1681" i="1"/>
  <c r="G1681" i="1"/>
  <c r="H1685" i="1"/>
  <c r="G1685" i="1"/>
  <c r="G39" i="1"/>
  <c r="H1542" i="1"/>
  <c r="G1542" i="1"/>
  <c r="I1542" i="1" s="1"/>
  <c r="H1544" i="1"/>
  <c r="G1544" i="1"/>
  <c r="H1546" i="1"/>
  <c r="G1546" i="1"/>
  <c r="I1546" i="1" s="1"/>
  <c r="H1548" i="1"/>
  <c r="G1549" i="1"/>
  <c r="I1549" i="1" s="1"/>
  <c r="J1549" i="1"/>
  <c r="H1550" i="1"/>
  <c r="G1551" i="1"/>
  <c r="I1551" i="1" s="1"/>
  <c r="J1551" i="1"/>
  <c r="H1552" i="1"/>
  <c r="G1553" i="1"/>
  <c r="I1553" i="1" s="1"/>
  <c r="J1553" i="1"/>
  <c r="H1554" i="1"/>
  <c r="H1572" i="1"/>
  <c r="I1580" i="1"/>
  <c r="H1584" i="1"/>
  <c r="G1584" i="1"/>
  <c r="H1600" i="1"/>
  <c r="G1600" i="1"/>
  <c r="H1616" i="1"/>
  <c r="G1616" i="1"/>
  <c r="H1636" i="1"/>
  <c r="G1636" i="1"/>
  <c r="H1652" i="1"/>
  <c r="G1652" i="1"/>
  <c r="H1668" i="1"/>
  <c r="G1668" i="1"/>
  <c r="G1672" i="1"/>
  <c r="G1676" i="1"/>
  <c r="G1680" i="1"/>
  <c r="G1684" i="1"/>
  <c r="F8" i="4"/>
  <c r="F126" i="4"/>
  <c r="F135" i="4"/>
  <c r="E164" i="4"/>
  <c r="D160" i="1" s="1"/>
  <c r="E373" i="4"/>
  <c r="D368" i="1" s="1"/>
  <c r="E251" i="5"/>
  <c r="I26" i="3"/>
  <c r="D6" i="4"/>
  <c r="F170" i="4"/>
  <c r="D164" i="4"/>
  <c r="D262" i="4"/>
  <c r="D309" i="4"/>
  <c r="F314" i="4"/>
  <c r="D321" i="4"/>
  <c r="E640" i="4"/>
  <c r="D634" i="1" s="1"/>
  <c r="B345" i="9"/>
  <c r="E344" i="9"/>
  <c r="I10" i="3" s="1"/>
  <c r="F50" i="4"/>
  <c r="G24" i="9"/>
  <c r="H24" i="9"/>
  <c r="D202" i="4"/>
  <c r="D230" i="4"/>
  <c r="F237" i="4"/>
  <c r="E262" i="4"/>
  <c r="D258" i="1" s="1"/>
  <c r="F274" i="4"/>
  <c r="D273" i="4"/>
  <c r="E321" i="4"/>
  <c r="D316" i="1" s="1"/>
  <c r="D361" i="4"/>
  <c r="F366" i="4"/>
  <c r="F374" i="4"/>
  <c r="D373" i="4"/>
  <c r="D647" i="4"/>
  <c r="H316" i="9"/>
  <c r="H315" i="9"/>
  <c r="G339" i="9"/>
  <c r="E339" i="9" s="1"/>
  <c r="B339" i="9" s="1"/>
  <c r="F219" i="5"/>
  <c r="D35" i="6"/>
  <c r="F36" i="6"/>
  <c r="F122" i="6"/>
  <c r="D114" i="6"/>
  <c r="D430" i="4"/>
  <c r="D466" i="4"/>
  <c r="D536" i="4"/>
  <c r="D584" i="4"/>
  <c r="F5" i="6"/>
  <c r="F529" i="4"/>
  <c r="D571" i="4"/>
  <c r="F607" i="4"/>
  <c r="D629" i="4"/>
  <c r="F12" i="5"/>
  <c r="D7" i="5"/>
  <c r="D178" i="5"/>
  <c r="H336" i="9"/>
  <c r="E177" i="5"/>
  <c r="D203" i="5"/>
  <c r="F204" i="5"/>
  <c r="D129" i="6"/>
  <c r="F130" i="6"/>
  <c r="G314" i="9"/>
  <c r="E314" i="9" s="1"/>
  <c r="B314" i="9" s="1"/>
  <c r="D88" i="5"/>
  <c r="D69" i="5" s="1"/>
  <c r="F89" i="5"/>
  <c r="E147" i="5"/>
  <c r="D1152" i="1" s="1"/>
  <c r="G316" i="9"/>
  <c r="E316" i="9" s="1"/>
  <c r="B316" i="9" s="1"/>
  <c r="G315" i="9"/>
  <c r="E315" i="9" s="1"/>
  <c r="B315" i="9" s="1"/>
  <c r="F150" i="5"/>
  <c r="D147" i="5"/>
  <c r="F277" i="5"/>
  <c r="D274" i="5"/>
  <c r="E35" i="6"/>
  <c r="D44" i="8"/>
  <c r="H19" i="9" s="1"/>
  <c r="E19" i="9" s="1"/>
  <c r="B19" i="9" s="1"/>
  <c r="D51" i="8"/>
  <c r="G180" i="9"/>
  <c r="E337" i="9"/>
  <c r="B337" i="9" s="1"/>
  <c r="G310" i="9"/>
  <c r="H309" i="9"/>
  <c r="M228" i="9"/>
  <c r="G309" i="9"/>
  <c r="E309" i="9" s="1"/>
  <c r="B309" i="9" s="1"/>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I10" i="9"/>
  <c r="E87" i="9"/>
  <c r="B87" i="9" s="1"/>
  <c r="E91" i="9"/>
  <c r="B91" i="9" s="1"/>
  <c r="E95" i="9"/>
  <c r="B95" i="9" s="1"/>
  <c r="E99" i="9"/>
  <c r="B99" i="9" s="1"/>
  <c r="E103" i="9"/>
  <c r="B103" i="9" s="1"/>
  <c r="E107" i="9"/>
  <c r="B107" i="9" s="1"/>
  <c r="B282" i="9"/>
  <c r="B230" i="9"/>
  <c r="B234" i="9"/>
  <c r="G421" i="1" l="1"/>
  <c r="F648" i="4"/>
  <c r="E360" i="4"/>
  <c r="H642" i="1"/>
  <c r="G642" i="1"/>
  <c r="F69" i="5"/>
  <c r="H22" i="3"/>
  <c r="C1074" i="1"/>
  <c r="I27" i="3"/>
  <c r="D1431" i="1"/>
  <c r="F147" i="5"/>
  <c r="C1152" i="1"/>
  <c r="G338" i="9"/>
  <c r="E338" i="9" s="1"/>
  <c r="B338" i="9" s="1"/>
  <c r="F203" i="5"/>
  <c r="C1207" i="1"/>
  <c r="F7" i="5"/>
  <c r="D6" i="5"/>
  <c r="H21" i="3"/>
  <c r="C1012" i="1"/>
  <c r="F571" i="4"/>
  <c r="C565" i="1"/>
  <c r="F466" i="4"/>
  <c r="C460" i="1"/>
  <c r="F373" i="4"/>
  <c r="C368" i="1"/>
  <c r="E24" i="9"/>
  <c r="F262" i="4"/>
  <c r="C258" i="1"/>
  <c r="I1544" i="1"/>
  <c r="H3" i="1"/>
  <c r="G3" i="1"/>
  <c r="I1554" i="1"/>
  <c r="E310" i="9"/>
  <c r="B310" i="9" s="1"/>
  <c r="D45" i="8"/>
  <c r="C1628" i="1"/>
  <c r="F274" i="5"/>
  <c r="C1278" i="1"/>
  <c r="E176" i="5"/>
  <c r="D1180" i="1" s="1"/>
  <c r="I23" i="3"/>
  <c r="D1181" i="1"/>
  <c r="E69" i="5"/>
  <c r="F430" i="4"/>
  <c r="D639" i="4"/>
  <c r="C424" i="1"/>
  <c r="F273" i="4"/>
  <c r="C269" i="1"/>
  <c r="F230" i="4"/>
  <c r="C226" i="1"/>
  <c r="F321" i="4"/>
  <c r="C316" i="1"/>
  <c r="D152" i="4"/>
  <c r="F164" i="4"/>
  <c r="C160" i="1"/>
  <c r="E141" i="6"/>
  <c r="D355" i="1"/>
  <c r="I16" i="3"/>
  <c r="D2" i="1"/>
  <c r="E152" i="4"/>
  <c r="I1552" i="1"/>
  <c r="E308" i="4"/>
  <c r="E180" i="9"/>
  <c r="B180" i="9" s="1"/>
  <c r="K1480" i="9"/>
  <c r="G343" i="9"/>
  <c r="E343" i="9" s="1"/>
  <c r="B343" i="9" s="1"/>
  <c r="I38" i="3"/>
  <c r="C1621" i="1"/>
  <c r="F88" i="5"/>
  <c r="C1093" i="1"/>
  <c r="F129" i="6"/>
  <c r="C1525" i="1"/>
  <c r="F629" i="4"/>
  <c r="C623" i="1"/>
  <c r="F584" i="4"/>
  <c r="C578" i="1"/>
  <c r="F35" i="6"/>
  <c r="H27" i="3"/>
  <c r="C1431" i="1"/>
  <c r="F202" i="4"/>
  <c r="C198" i="1"/>
  <c r="I24" i="3"/>
  <c r="D1255" i="1"/>
  <c r="I1550" i="1"/>
  <c r="B207" i="9"/>
  <c r="G342" i="9"/>
  <c r="E342" i="9" s="1"/>
  <c r="D251" i="5"/>
  <c r="G336" i="9"/>
  <c r="E336" i="9" s="1"/>
  <c r="B336" i="9" s="1"/>
  <c r="D177" i="5"/>
  <c r="F178" i="5"/>
  <c r="C1182" i="1"/>
  <c r="D141" i="6"/>
  <c r="G347" i="9" s="1"/>
  <c r="E347" i="9" s="1"/>
  <c r="F536" i="4"/>
  <c r="D535" i="4"/>
  <c r="C530" i="1"/>
  <c r="F114" i="6"/>
  <c r="H29" i="3"/>
  <c r="C1510" i="1"/>
  <c r="F647" i="4"/>
  <c r="C641" i="1"/>
  <c r="F361" i="4"/>
  <c r="D360" i="4"/>
  <c r="C356" i="1"/>
  <c r="D308" i="4"/>
  <c r="D422" i="4" s="1"/>
  <c r="F309" i="4"/>
  <c r="C304" i="1"/>
  <c r="F6" i="4"/>
  <c r="H16" i="3"/>
  <c r="C2" i="1"/>
  <c r="I1548" i="1"/>
  <c r="I1564" i="1"/>
  <c r="D643" i="4" l="1"/>
  <c r="C417" i="1"/>
  <c r="E346" i="9"/>
  <c r="B347" i="9"/>
  <c r="H356" i="1"/>
  <c r="G356" i="1"/>
  <c r="G530" i="1"/>
  <c r="H530" i="1"/>
  <c r="G1182" i="1"/>
  <c r="H1182" i="1"/>
  <c r="H1431" i="1"/>
  <c r="G1431" i="1"/>
  <c r="E417" i="4"/>
  <c r="D412" i="1" s="1"/>
  <c r="D303" i="1"/>
  <c r="E418" i="4"/>
  <c r="D413" i="1" s="1"/>
  <c r="D299" i="4"/>
  <c r="H17" i="3"/>
  <c r="F152" i="4"/>
  <c r="C148" i="1"/>
  <c r="F639" i="4"/>
  <c r="C633" i="1"/>
  <c r="H1628" i="1"/>
  <c r="G1628" i="1"/>
  <c r="H460" i="1"/>
  <c r="G460" i="1"/>
  <c r="H1012" i="1"/>
  <c r="G1012" i="1"/>
  <c r="H304" i="1"/>
  <c r="G304" i="1"/>
  <c r="D418" i="4"/>
  <c r="F360" i="4"/>
  <c r="C355" i="1"/>
  <c r="G1510" i="1"/>
  <c r="H1510" i="1"/>
  <c r="D640" i="4"/>
  <c r="F535" i="4"/>
  <c r="C529" i="1"/>
  <c r="E341" i="9"/>
  <c r="B342" i="9"/>
  <c r="H623" i="1"/>
  <c r="G623" i="1"/>
  <c r="H1093" i="1"/>
  <c r="G1093" i="1"/>
  <c r="E422" i="4"/>
  <c r="F422" i="4" s="1"/>
  <c r="I30" i="3"/>
  <c r="D1537" i="1"/>
  <c r="H316" i="1"/>
  <c r="G316" i="1"/>
  <c r="G269" i="1"/>
  <c r="H269" i="1"/>
  <c r="I39" i="3"/>
  <c r="C1622" i="1"/>
  <c r="B24" i="9"/>
  <c r="H198" i="1"/>
  <c r="G198" i="1"/>
  <c r="G160" i="1"/>
  <c r="H160" i="1"/>
  <c r="I22" i="3"/>
  <c r="D1074" i="1"/>
  <c r="E6" i="5"/>
  <c r="G306" i="9" s="1"/>
  <c r="E306" i="9" s="1"/>
  <c r="B306" i="9" s="1"/>
  <c r="G1278" i="1"/>
  <c r="H1278" i="1"/>
  <c r="G368" i="1"/>
  <c r="H368" i="1"/>
  <c r="H565" i="1"/>
  <c r="G565" i="1"/>
  <c r="G299" i="9"/>
  <c r="F6" i="5"/>
  <c r="C1011" i="1"/>
  <c r="D176" i="5"/>
  <c r="F177" i="5"/>
  <c r="H23" i="3"/>
  <c r="C1181" i="1"/>
  <c r="G2" i="1"/>
  <c r="H2" i="1"/>
  <c r="G1525" i="1"/>
  <c r="H1525" i="1"/>
  <c r="H1621" i="1"/>
  <c r="G1621" i="1"/>
  <c r="H11" i="3"/>
  <c r="G226" i="1"/>
  <c r="H226" i="1"/>
  <c r="H424" i="1"/>
  <c r="G424" i="1"/>
  <c r="H258" i="1"/>
  <c r="G258" i="1"/>
  <c r="G1152" i="1"/>
  <c r="H1152" i="1"/>
  <c r="E299" i="4"/>
  <c r="I17" i="3"/>
  <c r="D148" i="1"/>
  <c r="D417" i="4"/>
  <c r="F308" i="4"/>
  <c r="C303" i="1"/>
  <c r="H641" i="1"/>
  <c r="G641" i="1"/>
  <c r="F141" i="6"/>
  <c r="H30" i="3"/>
  <c r="C1537" i="1"/>
  <c r="H578" i="1"/>
  <c r="G578" i="1"/>
  <c r="F251" i="5"/>
  <c r="H24" i="3"/>
  <c r="C1255" i="1"/>
  <c r="H1207" i="1"/>
  <c r="G1207" i="1"/>
  <c r="G1074" i="1"/>
  <c r="H1074" i="1"/>
  <c r="G1255" i="1" l="1"/>
  <c r="H1255" i="1"/>
  <c r="H1537" i="1"/>
  <c r="G1537" i="1"/>
  <c r="G303" i="1"/>
  <c r="H303" i="1"/>
  <c r="E423" i="4"/>
  <c r="E301" i="4"/>
  <c r="D297" i="1" s="1"/>
  <c r="D295" i="1"/>
  <c r="E300" i="4"/>
  <c r="D296" i="1" s="1"/>
  <c r="F176" i="5"/>
  <c r="C1180" i="1"/>
  <c r="G1622" i="1"/>
  <c r="H1622" i="1"/>
  <c r="E424" i="4"/>
  <c r="D419" i="1" s="1"/>
  <c r="E643" i="4"/>
  <c r="F643" i="4" s="1"/>
  <c r="D417" i="1"/>
  <c r="H417" i="1" s="1"/>
  <c r="H355" i="1"/>
  <c r="G355" i="1"/>
  <c r="D423" i="4"/>
  <c r="F299" i="4"/>
  <c r="D301" i="4"/>
  <c r="C295" i="1"/>
  <c r="D300" i="4"/>
  <c r="H9" i="3"/>
  <c r="C637" i="1"/>
  <c r="N3" i="9"/>
  <c r="I11" i="3"/>
  <c r="G1181" i="1"/>
  <c r="H1181" i="1"/>
  <c r="H1011" i="1"/>
  <c r="F640" i="4"/>
  <c r="C634" i="1"/>
  <c r="G148" i="1"/>
  <c r="H148" i="1"/>
  <c r="F418" i="4"/>
  <c r="C413" i="1"/>
  <c r="F417" i="4"/>
  <c r="C412" i="1"/>
  <c r="H299" i="9"/>
  <c r="E299" i="9" s="1"/>
  <c r="D1011" i="1"/>
  <c r="G1011" i="1" s="1"/>
  <c r="H529" i="1"/>
  <c r="G529" i="1"/>
  <c r="G633" i="1"/>
  <c r="H633" i="1"/>
  <c r="G417" i="1"/>
  <c r="B299" i="9" l="1"/>
  <c r="G412" i="1"/>
  <c r="H412" i="1"/>
  <c r="H8" i="3"/>
  <c r="H295" i="1"/>
  <c r="G295" i="1"/>
  <c r="E425" i="4"/>
  <c r="D420" i="1" s="1"/>
  <c r="E644" i="4"/>
  <c r="D418" i="1"/>
  <c r="H20" i="9"/>
  <c r="F301" i="4"/>
  <c r="C297" i="1"/>
  <c r="K3" i="9"/>
  <c r="I9" i="3"/>
  <c r="G413" i="1"/>
  <c r="H413" i="1"/>
  <c r="G634" i="1"/>
  <c r="H634" i="1"/>
  <c r="F300" i="4"/>
  <c r="C296" i="1"/>
  <c r="D644" i="4"/>
  <c r="D425" i="4"/>
  <c r="F423" i="4"/>
  <c r="C418" i="1"/>
  <c r="G20" i="9"/>
  <c r="D424" i="4"/>
  <c r="D637" i="1"/>
  <c r="G637" i="1" s="1"/>
  <c r="H1180" i="1"/>
  <c r="G1180" i="1"/>
  <c r="G418" i="1" l="1"/>
  <c r="H418" i="1"/>
  <c r="H296" i="1"/>
  <c r="G296" i="1"/>
  <c r="F424" i="4"/>
  <c r="C419" i="1"/>
  <c r="F425" i="4"/>
  <c r="C420" i="1"/>
  <c r="E20" i="9"/>
  <c r="B20" i="9" s="1"/>
  <c r="D646" i="4"/>
  <c r="F644" i="4"/>
  <c r="C638" i="1"/>
  <c r="D645" i="4"/>
  <c r="H637" i="1"/>
  <c r="M3" i="9"/>
  <c r="H297" i="1"/>
  <c r="G297" i="1"/>
  <c r="E646" i="4"/>
  <c r="D638" i="1"/>
  <c r="E645" i="4"/>
  <c r="E650" i="4" l="1"/>
  <c r="D640" i="1"/>
  <c r="E649" i="4"/>
  <c r="D639" i="1"/>
  <c r="D649" i="4"/>
  <c r="F645" i="4"/>
  <c r="C639" i="1"/>
  <c r="G419" i="1"/>
  <c r="H419" i="1"/>
  <c r="G334" i="9"/>
  <c r="E334" i="9" s="1"/>
  <c r="H334" i="9"/>
  <c r="F646" i="4"/>
  <c r="D650" i="4"/>
  <c r="C640" i="1"/>
  <c r="H638" i="1"/>
  <c r="G638" i="1"/>
  <c r="G420" i="1"/>
  <c r="H420" i="1"/>
  <c r="G640" i="1" l="1"/>
  <c r="H640" i="1"/>
  <c r="F649" i="4"/>
  <c r="H18" i="3"/>
  <c r="C643" i="1"/>
  <c r="I19" i="3"/>
  <c r="D644" i="1"/>
  <c r="G297" i="9"/>
  <c r="E297" i="9" s="1"/>
  <c r="B297" i="9" s="1"/>
  <c r="G639" i="1"/>
  <c r="H639" i="1"/>
  <c r="H7" i="3"/>
  <c r="I18" i="3"/>
  <c r="D643" i="1"/>
  <c r="B334" i="9"/>
  <c r="E298" i="9"/>
  <c r="I8" i="3" s="1"/>
  <c r="F650" i="4"/>
  <c r="H19" i="3"/>
  <c r="C644" i="1"/>
  <c r="J3" i="9" l="1"/>
  <c r="H644" i="1"/>
  <c r="G644" i="1"/>
  <c r="H643" i="1"/>
  <c r="G643" i="1"/>
  <c r="L293" i="9" l="1"/>
  <c r="F293" i="9" s="1"/>
  <c r="H295" i="9"/>
  <c r="G295" i="9"/>
  <c r="H18" i="9"/>
  <c r="G18" i="9"/>
  <c r="K5" i="9"/>
  <c r="J10" i="9"/>
  <c r="M16" i="9"/>
  <c r="G22" i="9"/>
  <c r="I8" i="9"/>
  <c r="M15" i="9"/>
  <c r="K7" i="9"/>
  <c r="J12" i="9"/>
  <c r="J17" i="9"/>
  <c r="I6" i="9"/>
  <c r="K12" i="9"/>
  <c r="J6" i="9"/>
  <c r="I11" i="9"/>
  <c r="H17" i="9"/>
  <c r="K10" i="9"/>
  <c r="G16" i="9"/>
  <c r="H21" i="9"/>
  <c r="J8" i="9"/>
  <c r="I13" i="9"/>
  <c r="K8" i="9"/>
  <c r="J13" i="9"/>
  <c r="I7" i="9"/>
  <c r="K13" i="9"/>
  <c r="K6" i="9"/>
  <c r="J11" i="9"/>
  <c r="I17" i="9"/>
  <c r="H22" i="9"/>
  <c r="I9" i="9"/>
  <c r="G15" i="9"/>
  <c r="J9" i="9"/>
  <c r="H15" i="9"/>
  <c r="G17" i="9"/>
  <c r="K9" i="9"/>
  <c r="L15" i="9"/>
  <c r="F15" i="9" s="1"/>
  <c r="G21" i="9"/>
  <c r="J7" i="9"/>
  <c r="I12" i="9"/>
  <c r="I5" i="9"/>
  <c r="K11" i="9"/>
  <c r="H16" i="9"/>
  <c r="J5" i="9"/>
  <c r="L16" i="9"/>
  <c r="E295" i="9" l="1"/>
  <c r="B295" i="9" s="1"/>
  <c r="F16" i="9"/>
  <c r="E12" i="9"/>
  <c r="B12" i="9" s="1"/>
  <c r="E18" i="9"/>
  <c r="B18" i="9" s="1"/>
  <c r="E15" i="9"/>
  <c r="B15" i="9" s="1"/>
  <c r="E5" i="9"/>
  <c r="B5" i="9" s="1"/>
  <c r="E7" i="9"/>
  <c r="B7" i="9" s="1"/>
  <c r="E6" i="9"/>
  <c r="B6" i="9" s="1"/>
  <c r="E10" i="9"/>
  <c r="B10" i="9" s="1"/>
  <c r="F14" i="9"/>
  <c r="E17" i="9"/>
  <c r="B17" i="9" s="1"/>
  <c r="E21" i="9"/>
  <c r="B21" i="9" s="1"/>
  <c r="E13" i="9"/>
  <c r="B13" i="9" s="1"/>
  <c r="E23" i="9"/>
  <c r="I7" i="3" s="1"/>
  <c r="E11" i="9"/>
  <c r="B11" i="9" s="1"/>
  <c r="E8" i="9"/>
  <c r="B8" i="9" s="1"/>
  <c r="E9" i="9"/>
  <c r="B9" i="9" s="1"/>
  <c r="E16" i="9"/>
  <c r="B16" i="9" s="1"/>
  <c r="E22" i="9"/>
  <c r="B22" i="9" s="1"/>
  <c r="B293" i="9"/>
  <c r="F23" i="9"/>
  <c r="E14" i="9" l="1"/>
  <c r="I12" i="3" s="1"/>
  <c r="F3"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<sst xmlns="http://schemas.openxmlformats.org/spreadsheetml/2006/main" count="4719" uniqueCount="3650">
  <si>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</si>
  <si>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</si>
  <si>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</si>
  <si>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</si>
  <si>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</si>
  <si>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</si>
  <si>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</si>
  <si>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</si>
  <si>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</si>
  <si>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</si>
  <si>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</si>
  <si>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</si>
  <si>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</si>
  <si>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</si>
  <si>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</si>
  <si>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</si>
  <si>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</si>
  <si>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</si>
  <si>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</si>
  <si>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</si>
  <si>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</si>
  <si>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</si>
  <si>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</si>
  <si>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</si>
  <si>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</si>
  <si>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</si>
  <si>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</si>
  <si>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</si>
  <si>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</si>
  <si>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</si>
  <si>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</si>
  <si>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</si>
  <si>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</si>
  <si>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</si>
  <si>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</si>
  <si>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</si>
  <si>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</si>
  <si>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</si>
  <si>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</si>
  <si>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</si>
  <si>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</si>
  <si>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</si>
  <si>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</si>
  <si>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</si>
  <si>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</si>
  <si>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</si>
  <si>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</si>
  <si>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</si>
  <si>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</si>
  <si>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</si>
  <si>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</si>
  <si>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</si>
  <si>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</si>
  <si>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</si>
  <si>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</si>
  <si>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17763 - GIMNAZIJA  MATIJA MESIĆ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</si>
  <si>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</si>
  <si>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</si>
  <si>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</si>
  <si>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</si>
  <si>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</si>
  <si>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</si>
  <si>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</si>
  <si>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</si>
  <si>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</si>
  <si>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</si>
  <si>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</si>
  <si>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</si>
  <si>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</si>
  <si>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</si>
  <si>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</si>
  <si>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</si>
  <si>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</si>
  <si>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</si>
  <si>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</si>
  <si>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</si>
  <si>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</si>
  <si>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</si>
  <si>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</si>
  <si>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</si>
  <si>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</si>
  <si>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</si>
  <si>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</si>
  <si>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</si>
  <si>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</si>
  <si>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</si>
  <si>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</si>
  <si>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</si>
  <si>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</si>
  <si>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</si>
  <si>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</si>
  <si>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</si>
  <si>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</si>
  <si>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</si>
  <si>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</si>
  <si>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</si>
  <si>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</si>
  <si>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</si>
  <si>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</si>
  <si>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</si>
  <si>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</si>
  <si>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</si>
  <si>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</si>
  <si>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</si>
  <si>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</si>
  <si>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</si>
  <si>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</si>
  <si>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</si>
  <si>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</si>
  <si>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</si>
  <si>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</si>
  <si>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</si>
  <si>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</si>
  <si>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</si>
  <si>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</si>
  <si>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</si>
  <si>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</si>
  <si>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</si>
  <si>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</si>
  <si>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</si>
  <si>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</si>
  <si>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</si>
  <si>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</si>
  <si>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</si>
  <si>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</si>
  <si>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</si>
  <si>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</si>
  <si>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</si>
  <si>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</si>
  <si>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</si>
  <si>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</si>
  <si>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</si>
  <si>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</si>
  <si>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</si>
  <si>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</si>
  <si>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</si>
  <si>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</si>
  <si>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</si>
  <si>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</si>
  <si>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</si>
  <si>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</si>
  <si>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</si>
  <si>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</si>
  <si>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</si>
  <si>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</si>
  <si>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</si>
  <si>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</si>
  <si>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</si>
  <si>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</si>
  <si>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</si>
  <si>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</si>
  <si>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</si>
  <si>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</si>
  <si>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</si>
  <si>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</si>
  <si>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</si>
  <si>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</si>
  <si>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</si>
  <si>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</si>
  <si>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</si>
  <si>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</si>
  <si>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</si>
  <si>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</si>
  <si>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</si>
  <si>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</si>
  <si>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</si>
  <si>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</si>
  <si>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</si>
  <si>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</si>
  <si>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</si>
  <si>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</si>
  <si>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</si>
  <si>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</si>
  <si>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</si>
  <si>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</si>
  <si>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</si>
  <si>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</si>
  <si>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</si>
  <si>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</si>
  <si>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</si>
  <si>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</si>
  <si>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</si>
  <si>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</si>
  <si>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</si>
  <si>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</si>
  <si>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</si>
  <si>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</si>
  <si>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</si>
  <si>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</si>
  <si>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</si>
  <si>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</si>
  <si>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</si>
  <si>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</si>
  <si>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</si>
  <si>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</si>
  <si>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</si>
  <si>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</si>
  <si>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</si>
  <si>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</si>
  <si>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</si>
  <si>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</si>
  <si>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</si>
  <si>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</si>
  <si>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</si>
  <si>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</si>
  <si>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</si>
  <si>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</si>
  <si>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</si>
  <si>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</si>
  <si>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</si>
  <si>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</si>
  <si>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</si>
  <si>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</si>
  <si>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</si>
  <si>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</si>
  <si>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</si>
  <si>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</si>
  <si>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</si>
  <si>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</si>
  <si>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</si>
  <si>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</si>
  <si>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</si>
  <si>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</si>
  <si>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</si>
  <si>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</si>
  <si>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</si>
  <si>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</si>
  <si>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</si>
  <si>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</si>
  <si>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</si>
  <si>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</si>
  <si>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</si>
  <si>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</si>
  <si>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</si>
  <si>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</si>
  <si>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</si>
  <si>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</si>
  <si>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</si>
  <si>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</si>
  <si>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</si>
  <si>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</si>
  <si>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</si>
  <si>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</si>
  <si>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</si>
  <si>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</si>
  <si>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</si>
  <si>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</si>
  <si>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</si>
  <si>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</si>
  <si>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</si>
  <si>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</si>
  <si>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</si>
  <si>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</si>
  <si>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</si>
  <si>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</si>
  <si>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</si>
  <si>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</si>
  <si>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</si>
  <si>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</si>
  <si>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</si>
  <si>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</si>
  <si>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</si>
  <si>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</si>
  <si>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</si>
  <si>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</si>
  <si>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</si>
  <si>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</si>
  <si>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</si>
  <si>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</si>
  <si>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</si>
  <si>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</si>
  <si>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</si>
  <si>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</si>
  <si>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</si>
  <si>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</si>
  <si>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</si>
  <si>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</si>
  <si>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</si>
  <si>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</si>
  <si>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</si>
  <si>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</si>
  <si>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</si>
  <si>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</si>
  <si>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</si>
  <si>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</si>
  <si>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</si>
  <si>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</si>
  <si>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</si>
  <si>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</si>
  <si>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</si>
  <si>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</si>
  <si>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</si>
  <si>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</si>
  <si>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</si>
  <si>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</si>
  <si>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</si>
  <si>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</si>
  <si>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</si>
  <si>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</si>
  <si>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</si>
  <si>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</si>
  <si>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</si>
  <si>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</si>
  <si>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</si>
  <si>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</si>
  <si>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</si>
  <si>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</si>
  <si>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</si>
  <si>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</si>
  <si>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</si>
  <si>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</si>
  <si>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</si>
  <si>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</si>
  <si>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</si>
  <si>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</si>
  <si>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</si>
  <si>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</si>
  <si>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</si>
  <si>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</si>
  <si>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</si>
  <si>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</si>
  <si>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</si>
  <si>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</si>
  <si>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</si>
  <si>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</si>
  <si>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</si>
  <si>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</si>
  <si>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</si>
  <si>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</si>
  <si>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</si>
  <si>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</si>
  <si>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</si>
  <si>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</si>
  <si>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</si>
  <si>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</si>
  <si>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</si>
  <si>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</si>
  <si>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</si>
  <si>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</si>
  <si>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</si>
  <si>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</si>
  <si>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</si>
  <si>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</si>
  <si>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</si>
  <si>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</si>
  <si>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</si>
  <si>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</si>
  <si>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</si>
  <si>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</si>
  <si>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</si>
  <si>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</si>
  <si>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</si>
  <si>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</si>
  <si>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</si>
  <si>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</si>
  <si>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</si>
  <si>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</si>
  <si>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</si>
  <si>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</si>
  <si>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</si>
  <si>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</si>
  <si>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</si>
  <si>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</si>
  <si>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</si>
  <si>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</si>
  <si>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</si>
  <si>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</si>
  <si>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</si>
  <si>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</si>
  <si>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</si>
  <si>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</si>
  <si>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</si>
  <si>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</si>
  <si>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</si>
  <si>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</si>
  <si>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</si>
  <si>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</si>
  <si>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</si>
  <si>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</si>
  <si>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</si>
  <si>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</si>
  <si>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</si>
  <si>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</si>
  <si>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</si>
  <si>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</si>
  <si>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</si>
  <si>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</si>
  <si>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</si>
  <si>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</si>
  <si>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</si>
  <si>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</si>
  <si>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</si>
  <si>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</si>
  <si>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</si>
  <si>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</si>
  <si>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</si>
  <si>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</si>
  <si>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</si>
  <si>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</si>
  <si>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</si>
  <si>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</si>
  <si>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</si>
  <si>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</si>
  <si>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</si>
  <si>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</si>
  <si>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</si>
  <si>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</si>
  <si>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</si>
  <si>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</si>
  <si>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</si>
  <si>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</si>
  <si>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</si>
  <si>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</si>
  <si>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</si>
  <si>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</si>
  <si>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</si>
  <si>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</si>
  <si>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</si>
  <si>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</si>
  <si>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</si>
  <si>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</si>
  <si>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</si>
  <si>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</si>
  <si>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</si>
  <si>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</si>
  <si>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</si>
  <si>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</si>
  <si>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</si>
  <si>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</si>
  <si>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</si>
  <si>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</si>
  <si>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</si>
  <si>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</si>
  <si>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</si>
  <si>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</si>
  <si>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</si>
  <si>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</si>
  <si>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</si>
  <si>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</si>
  <si>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</si>
  <si>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</si>
  <si>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</si>
  <si>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</si>
  <si>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</si>
  <si>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</si>
  <si>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</si>
  <si>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</si>
  <si>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</si>
  <si>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</si>
  <si>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</si>
  <si>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</si>
  <si>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</si>
  <si>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</si>
  <si>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</si>
  <si>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</si>
  <si>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</si>
  <si>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</si>
  <si>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</si>
  <si>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</si>
  <si>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</si>
  <si>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</si>
  <si>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</si>
  <si>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</si>
  <si>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</si>
  <si>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</si>
  <si>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</si>
  <si>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</si>
  <si>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</si>
  <si>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</si>
  <si>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</si>
  <si>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</si>
  <si>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</si>
  <si>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</si>
  <si>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</si>
  <si>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</si>
  <si>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</si>
  <si>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</si>
  <si>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</si>
  <si>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</si>
  <si>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</si>
  <si>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</si>
  <si>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</si>
  <si>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</si>
  <si>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</si>
  <si>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</si>
  <si>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</si>
  <si>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</si>
  <si>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</si>
  <si>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</si>
  <si>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</si>
  <si>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</si>
  <si>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</si>
  <si>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</si>
  <si>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</si>
  <si>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</si>
  <si>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</si>
  <si>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</si>
  <si>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</si>
  <si>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</si>
  <si>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</si>
  <si>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</si>
  <si>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</si>
  <si>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</si>
  <si>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</si>
  <si>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</si>
  <si>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</si>
  <si>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</si>
  <si>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</si>
  <si>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</si>
  <si>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</si>
  <si>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</si>
  <si>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</si>
  <si>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</si>
  <si>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</si>
  <si>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</si>
  <si>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</si>
  <si>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</si>
  <si>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</si>
  <si>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</si>
  <si>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</si>
  <si>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</si>
  <si>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</si>
  <si>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</si>
  <si>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</si>
  <si>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</si>
  <si>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</si>
  <si>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</si>
  <si>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</si>
  <si>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</si>
  <si>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</si>
  <si>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</si>
  <si>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</si>
  <si>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</si>
  <si>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</si>
  <si>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</si>
  <si>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</si>
  <si>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</si>
  <si>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</si>
  <si>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</si>
  <si>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</si>
  <si>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</si>
  <si>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</si>
  <si>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</si>
  <si>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</si>
  <si>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</si>
  <si>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</si>
  <si>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</si>
  <si>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</si>
  <si>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</si>
  <si>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</si>
  <si>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</si>
  <si>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</si>
  <si>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</si>
  <si>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</si>
  <si>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</si>
  <si>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</si>
  <si>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</si>
  <si>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</si>
  <si>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</si>
  <si>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</si>
  <si>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</si>
  <si>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</si>
  <si>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</si>
  <si>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</si>
  <si>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</si>
  <si>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</si>
  <si>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</si>
  <si>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</si>
  <si>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</si>
  <si>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</si>
  <si>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</si>
  <si>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</si>
  <si>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</si>
  <si>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</si>
  <si>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</si>
  <si>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</si>
  <si>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</si>
  <si>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</si>
  <si>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</si>
  <si>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</si>
  <si>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</si>
  <si>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</si>
  <si>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</si>
  <si>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</si>
  <si>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</si>
  <si>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</si>
  <si>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</si>
  <si>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</si>
  <si>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</si>
  <si>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</si>
  <si>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</si>
  <si>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</si>
  <si>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</si>
  <si>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</si>
  <si>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</si>
  <si>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</si>
  <si>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</si>
  <si>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</si>
  <si>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</si>
  <si>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</si>
  <si>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</si>
  <si>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</si>
  <si>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</si>
  <si>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</si>
  <si>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</si>
  <si>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</si>
  <si>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</si>
  <si>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</si>
  <si>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</si>
  <si>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</si>
  <si>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</si>
  <si>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</si>
  <si>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</si>
  <si>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</si>
  <si>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</si>
  <si>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</si>
  <si>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</si>
  <si>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</si>
  <si>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</si>
  <si>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</si>
  <si>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</si>
  <si>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</si>
  <si>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</si>
  <si>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</si>
  <si>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</si>
  <si>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</si>
  <si>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</si>
  <si>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</si>
  <si>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</si>
  <si>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</si>
  <si>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</si>
  <si>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</si>
  <si>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</si>
  <si>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</si>
  <si>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</si>
  <si>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</si>
  <si>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</si>
  <si>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</si>
  <si>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</si>
  <si>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</si>
  <si>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</si>
  <si>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</si>
  <si>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</si>
  <si>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</si>
  <si>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</si>
  <si>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</si>
  <si>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</si>
  <si>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</si>
  <si>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</si>
  <si>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</si>
  <si>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</si>
  <si>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</si>
  <si>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</si>
  <si>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</si>
  <si>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</si>
  <si>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</si>
  <si>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</si>
  <si>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</si>
  <si>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</si>
  <si>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</si>
  <si>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</si>
  <si>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</si>
  <si>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</si>
  <si>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</si>
  <si>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</si>
  <si>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</si>
  <si>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</si>
  <si>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</si>
  <si>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</si>
  <si>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</si>
  <si>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</si>
  <si>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</si>
  <si>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</si>
  <si>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</si>
  <si>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</si>
  <si>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</si>
  <si>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</si>
  <si>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</si>
  <si>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</si>
  <si>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</si>
  <si>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</si>
  <si>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</si>
  <si>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</si>
  <si>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</si>
  <si>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</si>
  <si>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</si>
  <si>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</si>
  <si>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</si>
  <si>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</si>
  <si>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</si>
  <si>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</si>
  <si>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</si>
  <si>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</si>
  <si>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</si>
  <si>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</si>
  <si>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</si>
  <si>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</si>
  <si>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</si>
  <si>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</si>
  <si>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</si>
  <si>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</si>
  <si>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</si>
  <si>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</si>
  <si>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</si>
  <si>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</si>
  <si>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</si>
  <si>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</si>
  <si>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</si>
  <si>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</si>
  <si>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</si>
  <si>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</si>
  <si>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</si>
  <si>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</si>
  <si>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</si>
  <si>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</si>
  <si>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</si>
  <si>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</si>
  <si>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</si>
  <si>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</si>
  <si>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</si>
  <si>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</si>
  <si>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</si>
  <si>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</si>
  <si>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</si>
  <si>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</si>
  <si>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</si>
  <si>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</si>
  <si>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</si>
  <si>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</si>
  <si>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</si>
  <si>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</si>
  <si>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</si>
  <si>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</si>
  <si>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</si>
  <si>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</si>
  <si>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</si>
  <si>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</si>
  <si>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</si>
  <si>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</si>
  <si>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</si>
  <si>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</si>
  <si>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</si>
  <si>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</si>
  <si>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</si>
  <si>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</si>
  <si>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</si>
  <si>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</si>
  <si>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</si>
  <si>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</si>
  <si>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</si>
  <si>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</si>
  <si>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</si>
  <si>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</si>
  <si>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</si>
  <si>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</si>
  <si>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</si>
  <si>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</si>
  <si>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</si>
  <si>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</si>
  <si>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</si>
  <si>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</si>
  <si>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</si>
  <si>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</si>
  <si>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</si>
  <si>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</si>
  <si>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</si>
  <si>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</si>
  <si>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</si>
  <si>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</si>
  <si>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</si>
  <si>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</si>
  <si>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</si>
  <si>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</si>
  <si>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</si>
  <si>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</si>
  <si>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</si>
  <si>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</si>
  <si>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</si>
  <si>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</si>
  <si>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</si>
  <si>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</si>
  <si>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</si>
  <si>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</si>
  <si>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</si>
  <si>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</si>
  <si>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</si>
  <si>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</si>
  <si>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</si>
  <si>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</si>
  <si>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</si>
  <si>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</si>
  <si>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</si>
  <si>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</si>
  <si>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</si>
  <si>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</si>
  <si>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</si>
  <si>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</si>
  <si>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</si>
  <si>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</si>
  <si>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</si>
  <si>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</si>
  <si>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</si>
  <si>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</si>
  <si>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</si>
  <si>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</si>
  <si>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</si>
  <si>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</si>
  <si>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</si>
  <si>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</si>
  <si>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</si>
  <si>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</si>
  <si>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</si>
  <si>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</si>
  <si>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</si>
  <si>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</si>
  <si>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</si>
  <si>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</si>
  <si>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</si>
  <si>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</si>
  <si>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</si>
  <si>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</si>
  <si>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</si>
  <si>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</si>
  <si>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</si>
  <si>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</si>
  <si>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</si>
  <si>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</si>
  <si>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</si>
  <si>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</si>
  <si>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</si>
  <si>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</si>
  <si>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</si>
  <si>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</si>
  <si>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</si>
  <si>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</si>
  <si>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</si>
  <si>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</si>
  <si>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</si>
  <si>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</si>
  <si>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</si>
  <si>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</si>
  <si>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</si>
  <si>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</si>
  <si>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</si>
  <si>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</si>
  <si>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</si>
  <si>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</si>
  <si>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</si>
  <si>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</si>
  <si>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</si>
  <si>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</si>
  <si>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</si>
  <si>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</si>
  <si>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</si>
  <si>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</si>
  <si>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</si>
  <si>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</si>
  <si>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</si>
  <si>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</si>
  <si>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</si>
  <si>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</si>
  <si>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</si>
  <si>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</si>
  <si>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</si>
  <si>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</si>
  <si>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</si>
  <si>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</si>
  <si>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</si>
  <si>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</si>
  <si>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</si>
  <si>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</si>
  <si>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</si>
  <si>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</si>
  <si>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</si>
  <si>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</si>
  <si>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</si>
  <si>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</si>
  <si>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</si>
  <si>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</si>
  <si>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</si>
  <si>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</si>
  <si>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</si>
  <si>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</si>
  <si>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</si>
  <si>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</si>
  <si>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</si>
  <si>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</si>
  <si>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</si>
  <si>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</si>
  <si>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</si>
  <si>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</si>
  <si>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</si>
  <si>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</si>
  <si>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</si>
  <si>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</si>
  <si>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</si>
  <si>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</si>
  <si>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</si>
  <si>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</si>
  <si>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</si>
  <si>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</si>
  <si>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</si>
  <si>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</si>
  <si>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</si>
  <si>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</si>
  <si>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</si>
  <si>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</si>
  <si>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</si>
  <si>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</si>
  <si>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</si>
  <si>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</si>
  <si>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</si>
  <si>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</si>
  <si>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</si>
  <si>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</si>
  <si>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</si>
  <si>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</si>
  <si>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</si>
  <si>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</si>
  <si>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</si>
  <si>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</si>
  <si>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</si>
  <si>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</si>
  <si>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</si>
  <si>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</si>
  <si>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</si>
  <si>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</si>
  <si>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</si>
  <si>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</si>
  <si>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</si>
  <si>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</si>
  <si>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</si>
  <si>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</si>
  <si>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</si>
  <si>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</si>
  <si>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</si>
  <si>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</si>
  <si>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</si>
  <si>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</si>
  <si>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</si>
  <si>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</si>
  <si>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</si>
  <si>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</si>
  <si>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</si>
  <si>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</si>
  <si>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</si>
  <si>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</si>
  <si>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</si>
  <si>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</si>
  <si>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</si>
  <si>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</si>
  <si>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</si>
  <si>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</si>
  <si>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</si>
  <si>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</si>
  <si>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</si>
  <si>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</si>
  <si>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</si>
  <si>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</si>
  <si>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</si>
  <si>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</si>
  <si>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</si>
  <si>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</si>
  <si>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</si>
  <si>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</si>
  <si>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</si>
  <si>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</si>
  <si>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</si>
  <si>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</si>
  <si>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</si>
  <si>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</si>
  <si>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</si>
  <si>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</si>
  <si>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</si>
  <si>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</si>
  <si>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</si>
  <si>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</si>
  <si>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</si>
  <si>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</si>
  <si>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</si>
  <si>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</si>
  <si>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</si>
  <si>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</si>
  <si>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</si>
  <si>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</si>
  <si>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</si>
  <si>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</si>
  <si>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</si>
  <si>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</si>
  <si>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</si>
  <si>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</si>
  <si>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</si>
  <si>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</si>
  <si>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</si>
  <si>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</si>
  <si>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</si>
  <si>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</si>
  <si>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</si>
  <si>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</si>
  <si>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</si>
  <si>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</si>
  <si>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</si>
  <si>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</si>
  <si>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</si>
  <si>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</si>
  <si>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</si>
  <si>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</si>
  <si>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</si>
  <si>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</si>
  <si>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</si>
  <si>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</si>
  <si>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</si>
  <si>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</si>
  <si>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</si>
  <si>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</si>
  <si>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</si>
  <si>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</si>
  <si>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</si>
  <si>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</si>
  <si>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</si>
  <si>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</si>
  <si>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</si>
  <si>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</si>
  <si>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</si>
  <si>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</si>
  <si>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</si>
  <si>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</si>
  <si>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</si>
  <si>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</si>
  <si>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</si>
  <si>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</si>
  <si>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</si>
  <si>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</si>
  <si>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</si>
  <si>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</si>
  <si>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</si>
  <si>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</si>
  <si>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</si>
  <si>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</si>
  <si>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</si>
  <si>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</si>
  <si>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</si>
  <si>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</si>
  <si>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</si>
  <si>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</si>
  <si>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</si>
  <si>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</si>
  <si>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</si>
  <si>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</si>
  <si>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</si>
  <si>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</si>
  <si>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</si>
  <si>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</si>
  <si>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</si>
  <si>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</si>
  <si>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</si>
  <si>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</si>
  <si>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</si>
  <si>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</si>
  <si>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</si>
  <si>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</si>
  <si>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</si>
  <si>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</si>
  <si>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</si>
  <si>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</si>
  <si>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</si>
  <si>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</si>
  <si>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</si>
  <si>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</si>
  <si>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</si>
  <si>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</si>
  <si>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</si>
  <si>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</si>
  <si>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</si>
  <si>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</si>
  <si>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</si>
  <si>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</si>
  <si>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</si>
  <si>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</si>
  <si>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</si>
  <si>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</si>
  <si>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</si>
  <si>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</si>
  <si>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</si>
  <si>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</si>
  <si>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</si>
  <si>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</si>
  <si>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</si>
  <si>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</si>
  <si>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</si>
  <si>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</si>
  <si>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</si>
  <si>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</si>
  <si>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</si>
  <si>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</si>
  <si>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</si>
  <si>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</si>
  <si>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</si>
  <si>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</si>
  <si>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</si>
  <si>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</si>
  <si>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</si>
  <si>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</si>
  <si>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</si>
  <si>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</si>
  <si>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</si>
  <si>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</si>
  <si>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</si>
  <si>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</si>
  <si>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</si>
  <si>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</si>
  <si>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</si>
  <si>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</si>
  <si>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</si>
  <si>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</si>
  <si>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</si>
  <si>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</si>
  <si>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</si>
  <si>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</si>
  <si>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</si>
  <si>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</si>
  <si>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</si>
  <si>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</si>
  <si>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</si>
  <si>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</si>
  <si>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</si>
  <si>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</si>
  <si>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</si>
  <si>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</si>
  <si>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</si>
  <si>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</si>
  <si>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</si>
  <si>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</si>
  <si>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</si>
  <si>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</si>
  <si>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</si>
  <si>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</si>
  <si>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</si>
  <si>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</si>
  <si>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</si>
  <si>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</si>
  <si>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</si>
  <si>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</si>
  <si>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</si>
  <si>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</si>
  <si>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</si>
  <si>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</si>
  <si>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</si>
  <si>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</si>
  <si>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</si>
  <si>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</si>
  <si>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</si>
  <si>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</si>
  <si>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</si>
  <si>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</si>
  <si>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</si>
  <si>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</si>
  <si>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</si>
  <si>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</si>
  <si>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</si>
  <si>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</si>
  <si>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</si>
  <si>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</si>
  <si>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</si>
  <si>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</si>
  <si>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</si>
  <si>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</si>
  <si>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</si>
  <si>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</si>
  <si>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</si>
  <si>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</si>
  <si>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</si>
  <si>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</si>
  <si>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</si>
  <si>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</si>
  <si>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</si>
  <si>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</si>
  <si>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</si>
  <si>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</si>
  <si>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</si>
  <si>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</si>
  <si>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</si>
  <si>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</si>
  <si>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</si>
  <si>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</si>
  <si>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</si>
  <si>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</si>
  <si>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</si>
  <si>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</si>
  <si>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</si>
  <si>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</si>
  <si>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</si>
  <si>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</si>
  <si>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</si>
  <si>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</si>
  <si>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</si>
  <si>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</si>
  <si>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</si>
  <si>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</si>
  <si>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</si>
  <si>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</si>
  <si>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</si>
  <si>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</si>
  <si>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</si>
  <si>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</si>
  <si>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</si>
  <si>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</si>
  <si>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</si>
  <si>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</si>
  <si>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</si>
  <si>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</si>
  <si>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</si>
  <si>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</si>
  <si>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</si>
  <si>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</si>
  <si>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</si>
  <si>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</si>
  <si>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</si>
  <si>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</si>
  <si>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</si>
  <si>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</si>
  <si>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</si>
  <si>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</si>
  <si>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</si>
  <si>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</si>
  <si>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</si>
  <si>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</si>
  <si>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</si>
  <si>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</si>
  <si>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</si>
  <si>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</si>
  <si>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</si>
  <si>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</si>
  <si>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</si>
  <si>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</si>
  <si>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</si>
  <si>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</si>
  <si>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</si>
  <si>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</si>
  <si>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</si>
  <si>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</si>
  <si>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</si>
  <si>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</si>
  <si>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</si>
  <si>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</si>
  <si>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</si>
  <si>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</si>
  <si>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</si>
  <si>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</si>
  <si>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</si>
  <si>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</si>
  <si>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</si>
  <si>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</si>
  <si>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</si>
  <si>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</si>
  <si>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</si>
  <si>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</si>
  <si>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</si>
  <si>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</si>
  <si>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</si>
  <si>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</si>
  <si>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</si>
  <si>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</si>
  <si>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</si>
  <si>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</si>
  <si>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</si>
  <si>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</si>
  <si>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</si>
  <si>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</si>
  <si>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</si>
  <si>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</si>
  <si>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</si>
  <si>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</si>
  <si>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</si>
  <si>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</si>
  <si>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</si>
  <si>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</si>
  <si>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</si>
  <si>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</si>
  <si>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</si>
  <si>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</si>
  <si>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</si>
  <si>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</si>
  <si>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</si>
  <si>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</si>
  <si>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</si>
  <si>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</si>
  <si>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</si>
  <si>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</si>
  <si>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</si>
  <si>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</si>
  <si>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</si>
  <si>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</si>
  <si>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</si>
  <si>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</si>
  <si>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</si>
  <si>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</si>
  <si>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</si>
  <si>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</si>
  <si>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</si>
  <si>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</si>
  <si>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</si>
  <si>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</si>
  <si>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</si>
  <si>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</si>
  <si>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</si>
  <si>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</si>
  <si>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</si>
  <si>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</si>
  <si>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</si>
  <si>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</si>
  <si>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</si>
  <si>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</si>
  <si>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</si>
  <si>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</si>
  <si>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</si>
  <si>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</si>
  <si>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</si>
  <si>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</si>
  <si>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</si>
  <si>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</si>
  <si>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</si>
  <si>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</si>
  <si>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</si>
  <si>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</si>
  <si>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</si>
  <si>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</si>
  <si>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</si>
  <si>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</si>
  <si>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</si>
  <si>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</si>
  <si>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</si>
  <si>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</si>
  <si>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</si>
  <si>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</si>
  <si>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</si>
  <si>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</si>
  <si>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</si>
  <si>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</si>
  <si>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</si>
  <si>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</si>
  <si>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</si>
  <si>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</si>
  <si>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</si>
  <si>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</si>
  <si>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</si>
  <si>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</si>
  <si>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</si>
  <si>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</si>
  <si>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</si>
  <si>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</si>
  <si>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</si>
  <si>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</si>
  <si>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</si>
  <si>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</si>
  <si>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</si>
  <si>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</si>
  <si>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</si>
  <si>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</si>
  <si>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</si>
  <si>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</si>
  <si>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</si>
  <si>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</si>
  <si>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</si>
  <si>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</si>
  <si>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</si>
  <si>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</si>
  <si>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</si>
  <si>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</si>
  <si>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</si>
  <si>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</si>
  <si>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</si>
  <si>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</si>
  <si>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</si>
  <si>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</si>
  <si>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</si>
  <si>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</si>
  <si>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</si>
  <si>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</si>
  <si>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</si>
  <si>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</si>
  <si>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</si>
  <si>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</si>
  <si>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</si>
  <si>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</si>
  <si>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</si>
  <si>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</si>
  <si>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</si>
  <si>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</si>
  <si>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</si>
  <si>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</si>
  <si>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</si>
  <si>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</si>
  <si>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</si>
  <si>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</si>
  <si>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</si>
  <si>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</si>
  <si>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</si>
  <si>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</si>
  <si>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</si>
  <si>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</si>
  <si>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</si>
  <si>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</si>
  <si>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</si>
  <si>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</si>
  <si>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</si>
  <si>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</si>
  <si>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</si>
  <si>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</si>
  <si>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</si>
  <si>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</si>
  <si>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</si>
  <si>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</si>
  <si>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</si>
  <si>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</si>
  <si>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</si>
  <si>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</si>
  <si>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</si>
  <si>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</si>
  <si>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</si>
  <si>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</si>
  <si>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</si>
  <si>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</si>
  <si>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</si>
  <si>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</si>
  <si>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</si>
  <si>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</si>
  <si>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</si>
  <si>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</si>
  <si>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</si>
  <si>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</si>
  <si>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</si>
  <si>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</si>
  <si>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</si>
  <si>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</si>
  <si>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</si>
  <si>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</si>
  <si>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</si>
  <si>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</si>
  <si>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</si>
  <si>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</si>
  <si>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</si>
  <si>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</si>
  <si>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</si>
  <si>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</si>
  <si>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</si>
  <si>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</si>
  <si>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</si>
  <si>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</si>
  <si>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</si>
  <si>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</si>
  <si>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</si>
  <si>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</si>
  <si>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</si>
  <si>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</si>
  <si>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</si>
  <si>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</si>
  <si>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</si>
  <si>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</si>
  <si>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</si>
  <si>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</si>
  <si>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</si>
  <si>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</si>
  <si>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</si>
  <si>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</si>
  <si>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</si>
  <si>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</si>
  <si>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</si>
  <si>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</si>
  <si>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</si>
  <si>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</si>
  <si>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</si>
  <si>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</si>
  <si>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</si>
  <si>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</si>
  <si>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</si>
  <si>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</si>
  <si>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</si>
  <si>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</si>
  <si>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</si>
  <si>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</si>
  <si>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</si>
  <si>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</si>
  <si>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</si>
  <si>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</si>
  <si>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</si>
  <si>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</si>
  <si>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</si>
  <si>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</si>
  <si>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</si>
  <si>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</si>
  <si>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</si>
  <si>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</si>
  <si>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</si>
  <si>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</si>
  <si>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</si>
  <si>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</si>
  <si>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</si>
  <si>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</si>
  <si>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</si>
  <si>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</si>
  <si>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</si>
  <si>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</si>
  <si>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</si>
  <si>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</si>
  <si>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</si>
  <si>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</si>
  <si>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</si>
  <si>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</si>
  <si>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</si>
  <si>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</si>
  <si>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</si>
  <si>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</si>
  <si>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</si>
  <si>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</si>
  <si>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</si>
  <si>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</si>
  <si>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</si>
  <si>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</si>
  <si>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</si>
  <si>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</si>
  <si>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</si>
  <si>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</si>
  <si>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</si>
  <si>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</si>
  <si>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</si>
  <si>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</si>
  <si>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</si>
  <si>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</si>
  <si>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</si>
  <si>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</si>
  <si>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</si>
  <si>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</si>
  <si>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</si>
  <si>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</si>
  <si>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</si>
  <si>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</si>
  <si>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</si>
  <si>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</si>
  <si>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</si>
  <si>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</si>
  <si>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</si>
  <si>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</si>
  <si>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</si>
  <si>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</si>
  <si>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</si>
  <si>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</si>
  <si>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</si>
  <si>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</si>
  <si>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</si>
  <si>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</si>
  <si>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</si>
  <si>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</si>
  <si>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</si>
  <si>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</si>
  <si>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</si>
  <si>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</si>
  <si>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</si>
  <si>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</si>
  <si>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</si>
  <si>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</si>
  <si>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</si>
  <si>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</si>
  <si>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</si>
  <si>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</si>
  <si>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</si>
  <si>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</si>
  <si>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</si>
  <si>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</si>
  <si>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</si>
  <si>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</si>
  <si>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</si>
  <si>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</si>
  <si>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</si>
  <si>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</si>
  <si>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</si>
  <si>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</si>
  <si>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</si>
  <si>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</si>
  <si>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</si>
  <si>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</si>
  <si>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</si>
  <si>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</si>
  <si>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</si>
  <si>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</si>
  <si>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</si>
  <si>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</si>
  <si>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</si>
  <si>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</si>
  <si>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</si>
  <si>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</si>
  <si>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</si>
  <si>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</si>
  <si>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</si>
  <si>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</si>
  <si>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</si>
  <si>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</si>
  <si>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</si>
  <si>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</si>
  <si>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</si>
  <si>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</si>
  <si>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</si>
  <si>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</si>
  <si>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</si>
  <si>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</si>
  <si>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</si>
  <si>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</si>
  <si>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</si>
  <si>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</si>
  <si>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</si>
  <si>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</si>
  <si>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</si>
  <si>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</si>
  <si>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</si>
  <si>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</si>
  <si>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</si>
  <si>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</si>
  <si>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</si>
  <si>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</si>
  <si>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</si>
  <si>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</si>
  <si>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</si>
  <si>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</si>
  <si>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</si>
  <si>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</si>
  <si>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</si>
  <si>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</si>
  <si>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</si>
  <si>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</si>
  <si>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</si>
  <si>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</si>
  <si>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</si>
  <si>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</si>
  <si>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</si>
  <si>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</si>
  <si>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</si>
  <si>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</si>
  <si>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</si>
  <si>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</si>
  <si>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</si>
  <si>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</si>
  <si>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</si>
  <si>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</si>
  <si>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</si>
  <si>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</si>
  <si>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</si>
  <si>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</si>
  <si>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</si>
  <si>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</si>
  <si>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</si>
  <si>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</si>
  <si>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</si>
  <si>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</si>
  <si>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</si>
  <si>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</si>
  <si>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</si>
  <si>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</si>
  <si>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</si>
  <si>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</si>
  <si>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</si>
  <si>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</si>
  <si>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</si>
  <si>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</si>
  <si>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</si>
  <si>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</si>
  <si>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</si>
  <si>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</si>
  <si>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</si>
  <si>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</si>
  <si>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</si>
  <si>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</si>
  <si>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</si>
  <si>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</si>
  <si>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</si>
  <si>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</si>
  <si>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</si>
  <si>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</si>
  <si>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</si>
  <si>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</si>
  <si>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</si>
  <si>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</si>
  <si>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</si>
  <si>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</si>
  <si>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</si>
  <si>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</si>
  <si>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</si>
  <si>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</si>
  <si>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</si>
  <si>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</si>
  <si>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</si>
  <si>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</si>
  <si>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</si>
  <si>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</si>
  <si>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</si>
  <si>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</si>
  <si>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</si>
  <si>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</si>
  <si>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</si>
  <si>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</si>
  <si>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</si>
  <si>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</si>
  <si>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</si>
  <si>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</si>
  <si>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</si>
  <si>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</si>
  <si>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</si>
  <si>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</si>
  <si>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</si>
  <si>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</si>
  <si>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</si>
  <si>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</si>
  <si>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</si>
  <si>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</si>
  <si>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</si>
  <si>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</si>
  <si>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</si>
  <si>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</si>
  <si>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</si>
  <si>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</si>
  <si>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</si>
  <si>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</si>
  <si>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</si>
  <si>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</si>
  <si>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</si>
  <si>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</si>
  <si>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</si>
  <si>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</si>
  <si>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</si>
  <si>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</si>
  <si>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</si>
  <si>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</si>
  <si>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</si>
  <si>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</si>
  <si>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</si>
  <si>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</si>
  <si>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</si>
  <si>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</si>
  <si>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</si>
  <si>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</si>
  <si>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</si>
  <si>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</si>
  <si>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</si>
  <si>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</si>
  <si>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</si>
  <si>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</si>
  <si>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</si>
  <si>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</si>
  <si>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</si>
  <si>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</si>
  <si>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</si>
  <si>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</si>
  <si>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</si>
  <si>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</si>
  <si>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</si>
  <si>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</si>
  <si>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</si>
  <si>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</si>
  <si>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</si>
  <si>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</si>
  <si>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</si>
  <si>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</si>
  <si>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</si>
  <si>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</si>
  <si>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</si>
  <si>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</si>
  <si>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</si>
  <si>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</si>
  <si>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</si>
  <si>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</si>
  <si>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</si>
  <si>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</si>
  <si>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</si>
  <si>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</si>
  <si>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</si>
  <si>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</si>
  <si>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</si>
  <si>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</si>
  <si>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</si>
  <si>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</si>
  <si>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</si>
  <si>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</si>
  <si>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</si>
  <si>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</si>
  <si>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</si>
  <si>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</si>
  <si>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</si>
  <si>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</si>
  <si>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</si>
  <si>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</si>
  <si>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</si>
  <si>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</si>
  <si>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</si>
  <si>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</si>
  <si>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</si>
  <si>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</si>
  <si>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</si>
  <si>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</si>
  <si>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</si>
  <si>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</si>
  <si>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</si>
  <si>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</si>
  <si>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</si>
  <si>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</si>
  <si>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</si>
  <si>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</si>
  <si>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</si>
  <si>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</si>
  <si>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</si>
  <si>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</si>
  <si>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</si>
  <si>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</si>
  <si>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</si>
  <si>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</si>
  <si>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</si>
  <si>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</si>
  <si>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</si>
  <si>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</si>
  <si>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</si>
  <si>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</si>
  <si>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</si>
  <si>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</si>
  <si>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</si>
  <si>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</si>
  <si>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</si>
  <si>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</si>
  <si>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</si>
  <si>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</si>
  <si>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</si>
  <si>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</si>
  <si>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</si>
  <si>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</si>
  <si>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</si>
  <si>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</si>
  <si>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</si>
  <si>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</si>
  <si>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</si>
  <si>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</si>
  <si>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</si>
  <si>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</si>
  <si>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</si>
  <si>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</si>
  <si>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</si>
  <si>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</si>
  <si>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</si>
  <si>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</si>
  <si>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</si>
  <si>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</si>
  <si>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</si>
  <si>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</si>
  <si>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</si>
  <si>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</si>
  <si>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</si>
  <si>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</si>
  <si>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</si>
  <si>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</si>
  <si>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</si>
  <si>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</si>
  <si>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</si>
  <si>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</si>
  <si>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</si>
  <si>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</si>
  <si>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</si>
  <si>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</si>
  <si>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</si>
  <si>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</si>
  <si>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</si>
  <si>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</si>
  <si>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</si>
  <si>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</si>
  <si>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</si>
  <si>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</si>
  <si>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</si>
  <si>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</si>
  <si>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</si>
  <si>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</si>
  <si>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</si>
  <si>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</si>
  <si>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</si>
  <si>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</si>
  <si>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</si>
  <si>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</si>
  <si>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</si>
  <si>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</si>
  <si>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</si>
  <si>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</si>
  <si>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</si>
  <si>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</si>
  <si>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</si>
  <si>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</si>
  <si>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</si>
  <si>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</si>
  <si>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</si>
  <si>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</si>
  <si>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</si>
  <si>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</si>
  <si>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</si>
  <si>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</si>
  <si>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</si>
  <si>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</si>
  <si>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</si>
  <si>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</si>
  <si>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</si>
  <si>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</si>
  <si>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</si>
  <si>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</si>
  <si>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</si>
  <si>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</si>
  <si>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</si>
  <si>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</si>
  <si>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</si>
  <si>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</si>
  <si>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</si>
  <si>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</si>
  <si>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</si>
  <si>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</si>
  <si>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</si>
  <si>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</si>
  <si>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</si>
  <si>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</si>
  <si>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</si>
  <si>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</si>
  <si>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</si>
  <si>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</si>
  <si>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</si>
  <si>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</si>
  <si>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</si>
  <si>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</si>
  <si>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</si>
  <si>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</si>
  <si>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</si>
  <si>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</si>
  <si>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</si>
  <si>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</si>
  <si>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</si>
  <si>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</si>
  <si>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</si>
  <si>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</si>
  <si>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</si>
  <si>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</si>
  <si>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</si>
  <si>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</si>
  <si>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</si>
  <si>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</si>
  <si>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</si>
  <si>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</si>
  <si>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</si>
  <si>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</si>
  <si>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</si>
  <si>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</si>
  <si>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</si>
  <si>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</si>
  <si>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</si>
  <si>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</si>
  <si>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</si>
  <si>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</si>
  <si>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</si>
  <si>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</si>
  <si>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</si>
  <si>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</si>
  <si>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</si>
  <si>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</si>
  <si>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</si>
  <si>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</si>
  <si>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</si>
  <si>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</si>
  <si>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</si>
  <si>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</si>
  <si>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</si>
  <si>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</si>
  <si>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</si>
  <si>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</si>
  <si>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</si>
  <si>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</si>
  <si>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</si>
  <si>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</si>
  <si>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</si>
  <si>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</si>
  <si>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</si>
  <si>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</si>
  <si>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</si>
  <si>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</si>
  <si>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</si>
  <si>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</si>
  <si>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</si>
  <si>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</si>
  <si>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</si>
  <si>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</si>
  <si>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</si>
  <si>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</si>
  <si>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</si>
  <si>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</si>
  <si>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</si>
  <si>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</si>
  <si>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</si>
  <si>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</si>
  <si>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</si>
  <si>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</si>
  <si>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</si>
  <si>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</si>
  <si>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</si>
  <si>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</si>
  <si>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</si>
  <si>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</si>
  <si>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</si>
  <si>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</si>
  <si>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</si>
  <si>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</si>
  <si>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</si>
  <si>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</si>
  <si>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</si>
  <si>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</si>
  <si>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</si>
  <si>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</si>
  <si>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</si>
  <si>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</si>
  <si>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</si>
  <si>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</si>
  <si>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</si>
  <si>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</si>
  <si>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</si>
  <si>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</si>
  <si>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</si>
  <si>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</si>
  <si>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</si>
  <si>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</si>
  <si>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</si>
  <si>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</si>
  <si>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</si>
  <si>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</si>
  <si>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</si>
  <si>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</si>
  <si>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</si>
  <si>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</si>
  <si>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</si>
  <si>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</si>
  <si>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</si>
  <si>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</si>
  <si>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</si>
  <si>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</si>
  <si>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</si>
  <si>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</si>
  <si>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</si>
  <si>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</si>
  <si>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</si>
  <si>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</si>
  <si>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</si>
  <si>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</si>
  <si>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</si>
  <si>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</si>
  <si>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</si>
  <si>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</si>
  <si>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</si>
  <si>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</si>
  <si>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</si>
  <si>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</si>
  <si>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</si>
  <si>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</si>
  <si>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</si>
  <si>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</si>
  <si>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</si>
  <si>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</si>
  <si>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</si>
  <si>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</si>
  <si>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</si>
  <si>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</si>
  <si>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</si>
  <si>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</si>
  <si>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</si>
  <si>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</si>
  <si>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</si>
  <si>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</si>
  <si>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</si>
  <si>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</si>
  <si>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</si>
  <si>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</si>
  <si>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</si>
  <si>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</si>
  <si>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</si>
  <si>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</si>
  <si>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</si>
  <si>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</si>
  <si>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</si>
  <si>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</si>
  <si>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</si>
  <si>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</si>
  <si>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</si>
  <si>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</si>
  <si>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</si>
  <si>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</si>
  <si>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</si>
  <si>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</si>
  <si>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</si>
  <si>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</si>
  <si>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</si>
  <si>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</si>
  <si>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</si>
  <si>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</si>
  <si>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</si>
  <si>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</si>
  <si>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</si>
  <si>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</si>
  <si>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</si>
  <si>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</si>
  <si>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</si>
  <si>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</si>
  <si>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</si>
  <si>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</si>
  <si>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</si>
  <si>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</si>
  <si>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</si>
  <si>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</si>
  <si>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</si>
  <si>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</si>
  <si>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</si>
  <si>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</si>
  <si>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</si>
  <si>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</si>
  <si>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</si>
  <si>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</si>
  <si>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</si>
  <si>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</si>
  <si>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</si>
  <si>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</si>
  <si>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</si>
  <si>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</si>
  <si>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</si>
  <si>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</si>
  <si>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</si>
  <si>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</si>
  <si>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</si>
  <si>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</si>
  <si>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</si>
  <si>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</si>
  <si>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</si>
  <si>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</si>
  <si>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</si>
  <si>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</si>
  <si>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</si>
  <si>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</si>
  <si>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</si>
  <si>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</si>
  <si>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</si>
  <si>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</si>
  <si>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</si>
  <si>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</si>
  <si>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</si>
  <si>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</si>
  <si>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</si>
  <si>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</si>
  <si>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</si>
  <si>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</si>
  <si>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</si>
  <si>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</si>
  <si>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</si>
  <si>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</si>
  <si>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</si>
  <si>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</si>
  <si>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</si>
  <si>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</si>
  <si>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</si>
  <si>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</si>
  <si>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</si>
  <si>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</si>
  <si>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</si>
  <si>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</si>
  <si>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</si>
  <si>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</si>
  <si>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</si>
  <si>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</si>
  <si>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</si>
  <si>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</si>
  <si>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</si>
  <si>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</si>
  <si>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</si>
  <si>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</si>
  <si>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</si>
  <si>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</si>
  <si>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</si>
  <si>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</si>
  <si>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</si>
  <si>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</si>
  <si>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</si>
  <si>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</si>
  <si>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</si>
  <si>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</si>
  <si>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</si>
  <si>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</si>
  <si>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</si>
  <si>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</si>
  <si>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</si>
  <si>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</si>
  <si>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</si>
  <si>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</si>
  <si>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</si>
  <si>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</si>
  <si>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</si>
  <si>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</si>
  <si>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</si>
  <si>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</si>
  <si>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</si>
  <si>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</si>
  <si>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</si>
  <si>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</si>
  <si>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</si>
  <si>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</si>
  <si>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</si>
  <si>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</si>
  <si>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</si>
  <si>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</si>
  <si>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</si>
  <si>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</si>
  <si>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</si>
  <si>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</si>
  <si>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</si>
  <si>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</si>
  <si>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</si>
  <si>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</si>
  <si>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</si>
  <si>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</si>
  <si>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</si>
  <si>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</si>
  <si>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</si>
  <si>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</si>
  <si>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</si>
  <si>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</si>
  <si>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</si>
  <si>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</si>
  <si>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</si>
  <si>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</si>
  <si>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</si>
  <si>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</si>
  <si>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</si>
  <si>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</si>
  <si>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</si>
  <si>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</si>
  <si>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</si>
  <si>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</si>
  <si>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</si>
  <si>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</si>
  <si>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</si>
  <si>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</si>
  <si>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</si>
  <si>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</si>
  <si>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</si>
  <si>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</si>
  <si>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</si>
  <si>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</si>
  <si>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</si>
  <si>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</si>
  <si>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</si>
  <si>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</si>
  <si>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</si>
  <si>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</si>
  <si>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</si>
  <si>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</si>
  <si>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</si>
  <si>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</si>
  <si>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</si>
  <si>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</si>
  <si>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</si>
  <si>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</si>
  <si>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</si>
  <si>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</si>
  <si>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</si>
  <si>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</si>
  <si>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</si>
  <si>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</si>
  <si>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</si>
  <si>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</si>
  <si>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</si>
  <si>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</si>
  <si>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</si>
  <si>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</si>
  <si>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</si>
  <si>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</si>
  <si>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</si>
  <si>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</si>
  <si>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</si>
  <si>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</si>
  <si>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</si>
  <si>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</si>
  <si>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</si>
  <si>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</si>
  <si>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</si>
  <si>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</si>
  <si>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</si>
  <si>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</si>
  <si>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</si>
  <si>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</si>
  <si>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</si>
  <si>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</si>
  <si>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</si>
  <si>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</si>
  <si>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</si>
  <si>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</si>
  <si>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</si>
  <si>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</si>
  <si>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</si>
  <si>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</si>
  <si>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</si>
  <si>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</si>
  <si>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</si>
  <si>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</si>
  <si>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</si>
  <si>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</si>
  <si>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</si>
  <si>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</si>
  <si>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</si>
  <si>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</si>
  <si>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</si>
  <si>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</si>
  <si>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</si>
  <si>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</si>
  <si>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</si>
  <si>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</si>
  <si>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</si>
  <si>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</si>
  <si>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</si>
  <si>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</si>
  <si>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</si>
  <si>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</si>
  <si>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</si>
  <si>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</si>
  <si>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</si>
  <si>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</si>
  <si>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</si>
  <si>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</si>
  <si>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</si>
  <si>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</si>
  <si>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</si>
  <si>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</si>
  <si>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</si>
  <si>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</si>
  <si>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</si>
  <si>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</si>
  <si>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</si>
  <si>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</si>
  <si>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</si>
  <si>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</si>
  <si>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</si>
  <si>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</si>
  <si>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</si>
  <si>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</si>
  <si>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</si>
  <si>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</si>
  <si>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</si>
  <si>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</si>
  <si>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</si>
  <si>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</si>
  <si>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</si>
  <si>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</si>
  <si>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</si>
  <si>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</si>
  <si>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</si>
  <si>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</si>
  <si>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</si>
  <si>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</si>
  <si>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</si>
  <si>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</si>
  <si>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</si>
  <si>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</si>
  <si>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</si>
  <si>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</si>
  <si>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</si>
  <si>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</si>
  <si>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</si>
  <si>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</si>
  <si>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</si>
  <si>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</si>
  <si>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</si>
  <si>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</si>
  <si>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</si>
  <si>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</si>
  <si>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</si>
  <si>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</si>
  <si>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</si>
  <si>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</si>
  <si>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</si>
  <si>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</si>
  <si>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</si>
  <si>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</si>
  <si>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</si>
  <si>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</si>
  <si>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</si>
  <si>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</si>
  <si>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</si>
  <si>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</si>
  <si>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</si>
  <si>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</si>
  <si>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</si>
  <si>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</si>
  <si>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</si>
  <si>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</si>
  <si>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</si>
  <si>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</si>
  <si>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</si>
  <si>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</si>
  <si>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</si>
  <si>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</si>
  <si>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</si>
  <si>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</si>
  <si>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</si>
  <si>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</si>
  <si>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</si>
  <si>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</si>
  <si>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</si>
  <si>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</si>
  <si>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</si>
  <si>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</si>
  <si>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</si>
  <si>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</si>
  <si>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</si>
  <si>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</si>
  <si>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</si>
  <si>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</si>
  <si>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</si>
  <si>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</si>
  <si>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</si>
  <si>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</si>
  <si>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</si>
  <si>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</si>
  <si>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</si>
  <si>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</si>
  <si>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</si>
  <si>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</si>
  <si>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</si>
  <si>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</si>
  <si>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</si>
  <si>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</si>
  <si>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</si>
  <si>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</si>
  <si>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</si>
  <si>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</si>
  <si>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</si>
  <si>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</si>
  <si>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</si>
  <si>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</si>
  <si>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</si>
  <si>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</si>
  <si>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</si>
  <si>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</si>
  <si>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</si>
  <si>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</si>
  <si>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</si>
  <si>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</si>
  <si>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</si>
  <si>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</si>
  <si>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</si>
  <si>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</si>
  <si>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</si>
  <si>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</si>
  <si>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</si>
  <si>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</si>
  <si>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</si>
  <si>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</si>
  <si>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</si>
  <si>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</si>
  <si>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</si>
  <si>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</si>
  <si>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</si>
  <si>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</si>
  <si>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</si>
  <si>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</si>
  <si>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</si>
  <si>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</si>
  <si>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</si>
  <si>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</si>
  <si>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</si>
  <si>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</si>
  <si>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</si>
  <si>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</si>
  <si>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</si>
  <si>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</si>
  <si>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</si>
  <si>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</si>
  <si>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</si>
  <si>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</si>
  <si>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</si>
  <si>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</si>
  <si>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</si>
  <si>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</si>
  <si>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</si>
  <si>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</si>
  <si>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</si>
  <si>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</si>
  <si>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</si>
  <si>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</si>
  <si>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</si>
  <si>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</si>
  <si>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</si>
  <si>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</si>
  <si>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</si>
  <si>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</si>
  <si>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</si>
  <si>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</si>
  <si>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</si>
  <si>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</si>
  <si>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</si>
  <si>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</si>
  <si>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</si>
  <si>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</si>
  <si>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</si>
  <si>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</si>
  <si>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</si>
  <si>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</si>
  <si>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</si>
  <si>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</si>
  <si>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</si>
  <si>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</si>
  <si>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</si>
  <si>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</si>
  <si>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</si>
  <si>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</si>
  <si>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</si>
  <si>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</si>
  <si>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</si>
  <si>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</si>
  <si>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</si>
  <si>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</si>
  <si>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</si>
  <si>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</si>
  <si>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</si>
  <si>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</si>
  <si>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</si>
  <si>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</si>
  <si>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</si>
  <si>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</si>
  <si>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</si>
  <si>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</si>
  <si>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</si>
  <si>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</si>
  <si>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</si>
  <si>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</si>
  <si>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</si>
  <si>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</si>
  <si>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</si>
  <si>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</si>
  <si>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</si>
  <si>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</si>
  <si>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</si>
  <si>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</si>
  <si>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</si>
  <si>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</si>
  <si>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</si>
  <si>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</si>
  <si>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</si>
  <si>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</si>
  <si>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</si>
  <si>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</si>
  <si>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</si>
  <si>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</si>
  <si>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</si>
  <si>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</si>
  <si>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</si>
  <si>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</si>
  <si>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</si>
  <si>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</si>
  <si>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</si>
  <si>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</si>
  <si>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</si>
  <si>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</si>
  <si>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</si>
  <si>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</si>
  <si>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</si>
  <si>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</si>
  <si>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</si>
  <si>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</si>
  <si>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</si>
  <si>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</si>
  <si>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</si>
  <si>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</si>
  <si>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</si>
  <si>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</si>
  <si>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</si>
  <si>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</si>
  <si>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</si>
  <si>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</si>
  <si>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</si>
  <si>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</si>
  <si>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</si>
  <si>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</si>
  <si>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</si>
  <si>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</si>
  <si>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</si>
  <si>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</si>
  <si>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</si>
  <si>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</si>
  <si>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</si>
  <si>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</si>
  <si>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</si>
  <si>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</si>
  <si>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</si>
  <si>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</si>
  <si>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</si>
  <si>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</si>
  <si>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</si>
  <si>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</si>
  <si>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</si>
  <si>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</si>
  <si>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</si>
  <si>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</si>
  <si>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</si>
  <si>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</si>
  <si>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</si>
  <si>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</si>
  <si>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</si>
  <si>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</si>
  <si>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</si>
  <si>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</si>
  <si>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</si>
  <si>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</si>
  <si>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</si>
  <si>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</si>
  <si>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</si>
  <si>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</si>
  <si>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</si>
  <si>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</si>
  <si>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</si>
  <si>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</si>
  <si>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</si>
  <si>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</si>
  <si>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</si>
  <si>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</si>
  <si>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</si>
  <si>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</si>
  <si>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</si>
  <si>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</si>
  <si>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</si>
  <si>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</si>
  <si>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</si>
  <si>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</si>
  <si>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</si>
  <si>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</si>
  <si>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</si>
  <si>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</si>
  <si>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</si>
  <si>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</si>
  <si>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</si>
  <si>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</si>
  <si>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</si>
  <si>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</si>
  <si>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</si>
  <si>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</si>
  <si>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</si>
  <si>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</si>
  <si>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</si>
  <si>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</si>
  <si>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</si>
  <si>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</si>
  <si>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</si>
  <si>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</si>
  <si>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</si>
  <si>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</si>
  <si>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</si>
  <si>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</si>
  <si>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</si>
  <si>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</si>
  <si>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</si>
  <si>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</si>
  <si>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</si>
  <si>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</si>
  <si>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</si>
  <si>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</si>
  <si>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</si>
  <si>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</si>
  <si>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</si>
  <si>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</si>
  <si>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</si>
  <si>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</si>
  <si>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</si>
  <si>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</si>
  <si>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</si>
  <si>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</si>
  <si>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</si>
  <si>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</si>
  <si>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</si>
  <si>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</si>
  <si>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</si>
  <si>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</si>
  <si>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</si>
  <si>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</si>
  <si>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</si>
  <si>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</si>
  <si>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</si>
  <si>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</si>
  <si>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</si>
  <si>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</si>
  <si>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</si>
  <si>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</si>
  <si>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</si>
  <si>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</si>
  <si>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</si>
  <si>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</si>
  <si>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</si>
  <si>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</si>
  <si>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</si>
  <si>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</si>
  <si>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</si>
  <si>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</si>
  <si>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</si>
  <si>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</si>
  <si>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</si>
  <si>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</si>
  <si>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</si>
  <si>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</si>
  <si>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</si>
  <si>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</si>
  <si>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</si>
  <si>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</si>
  <si>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</si>
  <si>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</si>
  <si>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</si>
  <si>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</si>
  <si>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</si>
  <si>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</si>
  <si>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</si>
  <si>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</si>
  <si>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</si>
  <si>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</si>
  <si>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</si>
  <si>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</si>
  <si>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</si>
  <si>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</si>
  <si>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</si>
  <si>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</si>
  <si>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</si>
  <si>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</si>
  <si>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</si>
  <si>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</si>
  <si>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</si>
  <si>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</si>
  <si>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</si>
  <si>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</si>
  <si>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</si>
  <si>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</si>
  <si>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</si>
  <si>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</si>
  <si>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</si>
  <si>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</si>
  <si>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</si>
  <si>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</si>
  <si>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</si>
  <si>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</si>
  <si>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</si>
  <si>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</si>
  <si>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</si>
  <si>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</si>
  <si>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</si>
  <si>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</si>
  <si>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</si>
  <si>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</si>
  <si>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</si>
  <si>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</si>
  <si>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</si>
  <si>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</si>
  <si>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</si>
  <si>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</si>
  <si>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</si>
  <si>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</si>
  <si>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</si>
  <si>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</si>
  <si>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</si>
  <si>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</si>
  <si>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</si>
  <si>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</si>
  <si>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</si>
  <si>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</si>
  <si>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</si>
  <si>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</si>
  <si>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</si>
  <si>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</si>
  <si>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</si>
  <si>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</si>
  <si>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</si>
  <si>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</si>
  <si>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</si>
  <si>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</si>
  <si>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</si>
  <si>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</si>
  <si>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</si>
  <si>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</si>
  <si>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</si>
  <si>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</si>
  <si>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</si>
  <si>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</si>
  <si>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</si>
  <si>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</si>
  <si>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</si>
  <si>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</si>
  <si>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</si>
  <si>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</si>
  <si>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</si>
  <si>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</si>
  <si>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</si>
  <si>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</si>
  <si>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</si>
  <si>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</si>
  <si>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</si>
  <si>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</si>
  <si>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</si>
  <si>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</si>
  <si>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</si>
  <si>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</si>
  <si>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</si>
  <si>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</si>
  <si>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</si>
  <si>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</si>
  <si>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</si>
  <si>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</si>
  <si>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</si>
  <si>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</si>
  <si>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</si>
  <si>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</si>
  <si>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</si>
  <si>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</si>
  <si>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</si>
  <si>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</si>
  <si>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</si>
  <si>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</si>
  <si>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</si>
  <si>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</si>
  <si>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</si>
  <si>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</si>
  <si>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</si>
  <si>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</si>
  <si>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</si>
  <si>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</si>
  <si>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</si>
  <si>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</si>
  <si>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</si>
  <si>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</si>
  <si>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</si>
  <si>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</si>
  <si>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</si>
  <si>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</si>
  <si>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</si>
  <si>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</si>
  <si>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</si>
  <si>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</si>
  <si>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</si>
  <si>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</si>
  <si>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</si>
  <si>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</si>
  <si>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</si>
  <si>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</si>
  <si>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</si>
  <si>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</si>
  <si>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</si>
  <si>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</si>
  <si>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</si>
  <si>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</si>
  <si>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</si>
  <si>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</si>
  <si>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</si>
  <si>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</si>
  <si>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</si>
  <si>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</si>
  <si>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</si>
  <si>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</si>
  <si>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</si>
  <si>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</si>
  <si>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</si>
  <si>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</si>
  <si>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</si>
  <si>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</si>
  <si>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</si>
  <si>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</si>
  <si>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</si>
  <si>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</si>
  <si>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</si>
  <si>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</si>
  <si>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</si>
  <si>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</si>
  <si>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</si>
  <si>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</si>
  <si>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</si>
  <si>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</si>
  <si>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</si>
  <si>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</si>
  <si>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</si>
  <si>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</si>
  <si>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</si>
  <si>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</si>
  <si>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</si>
  <si>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</si>
  <si>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</si>
  <si>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</si>
  <si>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</si>
  <si>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</si>
  <si>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</si>
  <si>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</si>
  <si>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</si>
  <si>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</si>
  <si>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</si>
  <si>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</si>
  <si>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</si>
  <si>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</si>
  <si>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</si>
  <si>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</si>
  <si>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</si>
  <si>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</si>
  <si>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</si>
  <si>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</si>
  <si>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</si>
  <si>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</si>
  <si>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</si>
  <si>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</si>
  <si>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</si>
  <si>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</si>
  <si>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</si>
  <si>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</si>
  <si>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</si>
  <si>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</si>
  <si>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</si>
  <si>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</si>
  <si>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</si>
  <si>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</si>
  <si>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</si>
  <si>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</si>
  <si>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</si>
  <si>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</si>
  <si>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</si>
  <si>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</si>
  <si>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</si>
  <si>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</si>
  <si>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</si>
  <si>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</si>
  <si>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</si>
  <si>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</si>
  <si>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</si>
  <si>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</si>
  <si>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</si>
  <si>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</si>
  <si>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</si>
  <si>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</si>
  <si>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</si>
  <si>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</si>
  <si>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</si>
  <si>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</si>
  <si>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</si>
  <si>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</si>
  <si>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</si>
  <si>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</si>
  <si>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</si>
  <si>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</si>
  <si>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</si>
  <si>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</si>
  <si>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</si>
  <si>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</si>
  <si>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</si>
  <si>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</si>
  <si>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</si>
  <si>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</si>
  <si>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</si>
  <si>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</si>
  <si>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</si>
  <si>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</si>
  <si>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</si>
  <si>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</si>
  <si>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</si>
  <si>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</si>
  <si>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</si>
  <si>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</si>
  <si>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</si>
  <si>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</si>
  <si>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</si>
  <si>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</si>
  <si>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</si>
  <si>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</si>
  <si>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</si>
  <si>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</si>
  <si>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</si>
  <si>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</si>
  <si>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</si>
  <si>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</si>
  <si>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</si>
  <si>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</si>
  <si>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</si>
  <si>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</si>
  <si>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</si>
  <si>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</si>
  <si>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</si>
  <si>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</si>
  <si>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</si>
  <si>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</si>
  <si>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</si>
  <si>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</si>
  <si>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</si>
  <si>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</si>
  <si>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</si>
  <si>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</si>
  <si>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</si>
  <si>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</si>
  <si>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</si>
  <si>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</si>
  <si>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</si>
  <si>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</si>
  <si>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</si>
  <si>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</si>
  <si>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</si>
  <si>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</si>
  <si>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</si>
  <si>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</si>
  <si>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</si>
  <si>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</si>
  <si>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</si>
  <si>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</si>
  <si>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</si>
  <si>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</si>
  <si>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</si>
  <si>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</si>
  <si>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</si>
  <si>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</si>
  <si>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</si>
  <si>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</si>
  <si>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</si>
  <si>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</si>
  <si>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</si>
  <si>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</si>
  <si>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</si>
  <si>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</si>
  <si>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</si>
  <si>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</si>
  <si>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</si>
  <si>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</si>
  <si>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</si>
  <si>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</si>
  <si>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</si>
  <si>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</si>
  <si>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</si>
  <si>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</si>
  <si>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</si>
  <si>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</si>
  <si>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</si>
  <si>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</si>
  <si>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</si>
  <si>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</si>
  <si>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</si>
  <si>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</si>
  <si>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</si>
  <si>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</si>
  <si>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</si>
  <si>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</si>
  <si>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</si>
  <si>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</si>
  <si>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</si>
  <si>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</si>
  <si>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</si>
  <si>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</si>
  <si>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</si>
  <si>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</si>
  <si>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</si>
  <si>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</si>
  <si>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</si>
  <si>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</si>
  <si>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</si>
  <si>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</si>
  <si>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</si>
  <si>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</si>
  <si>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</si>
  <si>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</si>
  <si>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</si>
  <si>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</si>
  <si>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</si>
  <si>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</si>
  <si>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</si>
  <si>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</si>
  <si>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</si>
  <si>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</si>
  <si>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</si>
  <si>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</si>
  <si>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</si>
  <si>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</si>
  <si>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</si>
  <si>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</si>
  <si>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</si>
  <si>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</si>
  <si>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</si>
  <si>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</si>
  <si>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</si>
  <si>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</si>
  <si>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</si>
  <si>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</si>
  <si>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</si>
  <si>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</si>
  <si>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</si>
  <si>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</si>
  <si>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</si>
  <si>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</si>
  <si>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</si>
  <si>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</si>
  <si>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</si>
  <si>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</si>
  <si>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</si>
  <si>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</si>
  <si>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</si>
  <si>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</si>
  <si>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</si>
  <si>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</si>
  <si>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</si>
  <si>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</si>
  <si>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</si>
  <si>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</si>
  <si>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</si>
  <si>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</si>
  <si>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</si>
  <si>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</si>
  <si>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</si>
  <si>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</si>
  <si>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</si>
  <si>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</si>
  <si>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</si>
  <si>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</si>
  <si>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</si>
  <si>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</si>
  <si>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</si>
  <si>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</si>
  <si>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</si>
  <si>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</si>
  <si>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</si>
  <si>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</si>
  <si>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</si>
  <si>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</si>
  <si>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</si>
  <si>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</si>
  <si>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</si>
  <si>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</si>
  <si>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</si>
  <si>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</si>
  <si>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</si>
  <si>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</si>
  <si>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</si>
  <si>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</si>
  <si>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</si>
  <si>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</si>
  <si>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</si>
  <si>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</si>
  <si>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</si>
  <si>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</si>
  <si>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</si>
  <si>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</si>
  <si>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</si>
  <si>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</si>
  <si>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</si>
  <si>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</si>
  <si>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</si>
  <si>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</si>
  <si>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</si>
  <si>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</si>
  <si>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</si>
  <si>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</si>
  <si>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</si>
  <si>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</si>
  <si>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</si>
  <si>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</si>
  <si>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</si>
  <si>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</si>
  <si>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</si>
  <si>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</si>
  <si>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</si>
  <si>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</si>
  <si>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</si>
  <si>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</si>
  <si>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</si>
  <si>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</si>
  <si>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</si>
  <si>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</si>
  <si>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</si>
  <si>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</si>
  <si>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</si>
  <si>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</si>
  <si>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</si>
  <si>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</si>
  <si>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</si>
  <si>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</si>
  <si>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</si>
  <si>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</si>
  <si>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</si>
  <si>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</si>
  <si>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</si>
  <si>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</si>
  <si>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</si>
  <si>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</si>
  <si>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</si>
  <si>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</si>
  <si>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</si>
  <si>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</si>
  <si>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</si>
  <si>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</si>
  <si>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</si>
  <si>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</si>
  <si>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</si>
  <si>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</si>
  <si>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</si>
  <si>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</si>
  <si>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</si>
  <si>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</si>
  <si>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</si>
  <si>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</si>
  <si>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</si>
  <si>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</si>
  <si>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</si>
  <si>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</si>
  <si>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</si>
  <si>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</si>
  <si>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</si>
  <si>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</si>
  <si>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</si>
  <si>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</si>
  <si>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</si>
  <si>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</si>
  <si>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</si>
  <si>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</si>
  <si>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</si>
  <si>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</si>
  <si>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</si>
  <si>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</si>
  <si>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</si>
  <si>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</si>
  <si>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</si>
  <si>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</si>
  <si>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</si>
  <si>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</si>
  <si>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</si>
  <si>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</si>
  <si>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</si>
  <si>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</si>
  <si>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</si>
  <si>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</si>
  <si>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</si>
  <si>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</si>
  <si>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</si>
  <si>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</si>
  <si>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</si>
  <si>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</si>
  <si>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</si>
  <si>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</si>
  <si>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</si>
  <si>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</si>
  <si>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</si>
  <si>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</si>
  <si>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</si>
  <si>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</si>
  <si>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</si>
  <si>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</si>
  <si>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</si>
  <si>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</si>
  <si>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</si>
  <si>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</si>
  <si>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</si>
  <si>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</si>
  <si>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</si>
  <si>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</si>
  <si>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</si>
  <si>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</si>
  <si>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</si>
  <si>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</si>
  <si>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</si>
  <si>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</si>
  <si>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</si>
  <si>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</si>
  <si>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</si>
  <si>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</si>
  <si>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</si>
  <si>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</si>
  <si>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</si>
  <si>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</si>
  <si>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</si>
  <si>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</si>
  <si>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</si>
  <si>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</si>
  <si>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</si>
  <si>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</si>
  <si>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</si>
  <si>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</si>
  <si>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</si>
  <si>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</si>
  <si>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</si>
  <si>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</si>
  <si>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</si>
  <si>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</si>
  <si>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</si>
  <si>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</si>
  <si>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</si>
  <si>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</si>
  <si>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</si>
  <si>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</si>
  <si>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</si>
  <si>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</si>
  <si>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</si>
  <si>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</si>
  <si>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</si>
  <si>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</si>
  <si>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</si>
  <si>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</si>
  <si>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</si>
  <si>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</si>
  <si>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</si>
  <si>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</si>
  <si>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</si>
  <si>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</si>
  <si>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</si>
  <si>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</si>
  <si>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</si>
  <si>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</si>
  <si>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</si>
  <si>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</si>
  <si>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</si>
  <si>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</si>
  <si>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</si>
  <si>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</si>
  <si>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</si>
  <si>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</si>
  <si>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</si>
  <si>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</si>
  <si>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</si>
  <si>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</si>
  <si>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</si>
  <si>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</si>
  <si>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</si>
  <si>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</si>
  <si>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</si>
  <si>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</si>
  <si>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</si>
  <si>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</si>
  <si>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</si>
  <si>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</si>
  <si>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</si>
  <si>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</si>
  <si>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</si>
  <si>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</si>
  <si>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</si>
  <si>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</si>
  <si>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</si>
  <si>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</si>
  <si>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</si>
  <si>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</si>
  <si>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</si>
  <si>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</si>
  <si>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</si>
  <si>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</si>
  <si>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</si>
  <si>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</si>
  <si>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</si>
  <si>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</si>
  <si>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</si>
  <si>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</si>
  <si>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</si>
  <si>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</si>
  <si>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</si>
  <si>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</si>
  <si>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</si>
  <si>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</si>
  <si>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</si>
  <si>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</si>
  <si>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</si>
  <si>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</si>
  <si>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</si>
  <si>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</si>
  <si>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</si>
  <si>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</si>
  <si>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</si>
  <si>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</si>
  <si>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</si>
  <si>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</si>
  <si>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</si>
  <si>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</si>
  <si>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</si>
  <si>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</si>
  <si>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</si>
  <si>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</si>
  <si>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</si>
  <si>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</si>
  <si>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</si>
  <si>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</si>
  <si>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</si>
  <si>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</si>
  <si>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</si>
  <si>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</si>
  <si>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</si>
  <si>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</si>
  <si>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</si>
  <si>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</si>
  <si>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</si>
  <si>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</si>
  <si>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</si>
  <si>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</si>
  <si>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</si>
  <si>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</si>
  <si>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</si>
  <si>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</si>
  <si>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</si>
  <si>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</si>
  <si>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</si>
  <si>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</si>
  <si>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</si>
  <si>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</si>
  <si>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</si>
  <si>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</si>
  <si>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</si>
  <si>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</si>
  <si>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</si>
  <si>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</si>
  <si>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</si>
  <si>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</si>
  <si>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</si>
  <si>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</si>
  <si>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</si>
  <si>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</si>
  <si>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</si>
  <si>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</si>
  <si>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</si>
  <si>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</si>
  <si>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</si>
  <si>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</si>
  <si>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</si>
  <si>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</si>
  <si>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</si>
  <si>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</si>
  <si>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</si>
  <si>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</si>
  <si>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</si>
  <si>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</si>
  <si>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</si>
  <si>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</si>
  <si>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</si>
  <si>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</si>
  <si>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</si>
  <si>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</si>
  <si>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</si>
  <si>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</si>
  <si>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</si>
  <si>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</si>
  <si>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</si>
  <si>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</si>
  <si>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</si>
  <si>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</si>
  <si>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</si>
  <si>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</si>
  <si>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</si>
  <si>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</si>
  <si>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</si>
  <si>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</si>
  <si>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</si>
  <si>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</si>
  <si>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</si>
  <si>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</si>
  <si>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</si>
  <si>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</si>
  <si>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</si>
  <si>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</si>
  <si>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</si>
  <si>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</si>
  <si>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</si>
  <si>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</si>
  <si>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</si>
  <si>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</si>
  <si>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</si>
  <si>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</si>
  <si>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</si>
  <si>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</si>
  <si>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</si>
  <si>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</si>
  <si>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</si>
  <si>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</si>
  <si>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</si>
  <si>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</si>
  <si>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</si>
  <si>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</si>
  <si>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</si>
  <si>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</si>
  <si>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</si>
  <si>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</si>
  <si>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</si>
  <si>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</si>
  <si>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</si>
  <si>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</si>
  <si>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</si>
  <si>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</si>
  <si>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</si>
  <si>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</si>
  <si>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</si>
  <si>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</si>
  <si>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</si>
  <si>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</si>
  <si>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</si>
  <si>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</si>
  <si>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</si>
  <si>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</si>
  <si>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</si>
  <si>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</si>
  <si>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</si>
  <si>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</si>
  <si>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</si>
  <si>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</si>
  <si>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</si>
  <si>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</si>
  <si>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</si>
  <si>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</si>
  <si>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</si>
  <si>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</si>
  <si>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</si>
  <si>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</si>
  <si>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</si>
  <si>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</si>
  <si>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</si>
  <si>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</si>
  <si>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</si>
  <si>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</si>
  <si>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</si>
  <si>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</si>
  <si>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</si>
  <si>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</si>
  <si>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</si>
  <si>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</si>
  <si>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</si>
  <si>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</si>
  <si>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</si>
  <si>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</si>
  <si>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</si>
  <si>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</si>
  <si>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</si>
  <si>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</si>
  <si>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</si>
  <si>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</si>
  <si>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</si>
  <si>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</si>
  <si>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</si>
  <si>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</si>
  <si>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</si>
  <si>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</si>
  <si>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</si>
  <si>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</si>
  <si>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</si>
  <si>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</si>
  <si>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</si>
  <si>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</si>
  <si>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</si>
  <si>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</si>
  <si>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</si>
  <si>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</si>
  <si>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</si>
  <si>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</si>
  <si>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</si>
  <si>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</si>
  <si>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</si>
  <si>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</si>
  <si>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</si>
  <si>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</si>
  <si>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</si>
  <si>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</si>
  <si>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</si>
  <si>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</si>
  <si>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</si>
  <si>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</si>
  <si>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</si>
  <si>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</si>
  <si>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</si>
  <si>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</si>
  <si>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</si>
  <si>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</si>
  <si>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</si>
  <si>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</si>
  <si>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</si>
  <si>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</si>
  <si>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</si>
  <si>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</si>
  <si>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</si>
  <si>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</si>
  <si>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</si>
  <si>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</si>
  <si>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</si>
  <si>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</si>
  <si>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</si>
  <si>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</si>
  <si>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</si>
  <si>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</si>
  <si>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</si>
  <si>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</si>
  <si>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</si>
  <si>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</si>
  <si>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</si>
  <si>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</si>
  <si>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</si>
  <si>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</si>
  <si>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</si>
  <si>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</si>
  <si>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</si>
  <si>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</si>
  <si>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</si>
  <si>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</si>
  <si>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</si>
  <si>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</si>
  <si>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</si>
  <si>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</si>
  <si>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</si>
  <si>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</si>
  <si>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</si>
  <si>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</si>
  <si>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</si>
  <si>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</si>
  <si>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</si>
  <si>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</si>
  <si>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</si>
  <si>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</si>
  <si>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</si>
  <si>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</si>
  <si>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</si>
  <si>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</si>
  <si>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</si>
  <si>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</si>
  <si>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</si>
  <si>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</si>
  <si>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</si>
  <si>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</si>
  <si>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</si>
  <si>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</si>
  <si>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</si>
  <si>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</si>
  <si>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</si>
  <si>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</si>
  <si>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</si>
  <si>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</si>
  <si>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</si>
  <si>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</si>
  <si>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</si>
  <si>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</si>
  <si>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</si>
  <si>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</si>
  <si>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</si>
  <si>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</si>
  <si>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</si>
  <si>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</si>
  <si>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</si>
  <si>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</si>
  <si>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</si>
  <si>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</si>
  <si>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</si>
  <si>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</si>
  <si>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</si>
  <si>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</si>
  <si>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</si>
  <si>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</si>
  <si>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</si>
  <si>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</si>
  <si>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</si>
  <si>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</si>
  <si>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</si>
  <si>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</si>
  <si>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GIMNAZIJA "MATIJA MESIĆ"</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</si>
</sst>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1162531.9300000002</v>
      </c>
      <c r="D2" s="6">
        <f>'PR-RAS'!E6</f>
        <v>1268227.3800000001</v>
      </c>
      <c r="E2" s="6">
        <v>0</v>
      </c>
      <c r="F2" s="6">
        <v>0</v>
      </c>
      <c r="G2" s="7">
        <f t="shared" ref="G2:G274" si="0">(B2/1000)*(C2*1+D2*2)</f>
        <v>3698.9866900000006</v>
      </c>
      <c r="H2" s="7">
        <f t="shared" ref="H2:H274" si="1">ABS(C2-ROUND(C2,0))+ABS(D2-ROUND(D2,0))</f>
        <v>0.44999999995343387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1078258.72</v>
      </c>
      <c r="D45" s="1">
        <f>'PR-RAS'!E49</f>
        <v>1161374.29</v>
      </c>
      <c r="E45" s="1">
        <v>0</v>
      </c>
      <c r="F45" s="1">
        <v>0</v>
      </c>
      <c r="G45" s="2">
        <f t="shared" si="0"/>
        <v>149644.32119999998</v>
      </c>
      <c r="H45" s="2">
        <f t="shared" si="1"/>
        <v>0.57000000006519258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1520</v>
      </c>
      <c r="E54" s="1">
        <v>0</v>
      </c>
      <c r="F54" s="1">
        <v>0</v>
      </c>
      <c r="G54" s="2">
        <f t="shared" si="0"/>
        <v>161.12</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1520</v>
      </c>
      <c r="E55" s="1">
        <v>0</v>
      </c>
      <c r="F55" s="1">
        <v>0</v>
      </c>
      <c r="G55" s="2">
        <f t="shared" si="0"/>
        <v>164.16</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1072300.72</v>
      </c>
      <c r="D64" s="1">
        <f>'PR-RAS'!E68</f>
        <v>1159854.29</v>
      </c>
      <c r="E64" s="1">
        <v>0</v>
      </c>
      <c r="F64" s="1">
        <v>0</v>
      </c>
      <c r="G64" s="2">
        <f t="shared" si="0"/>
        <v>213696.58589999998</v>
      </c>
      <c r="H64" s="2">
        <f t="shared" si="1"/>
        <v>0.57000000006519258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1072300.72</v>
      </c>
      <c r="D65" s="1">
        <f>'PR-RAS'!E69</f>
        <v>1159854.29</v>
      </c>
      <c r="E65" s="1">
        <v>0</v>
      </c>
      <c r="F65" s="1">
        <v>0</v>
      </c>
      <c r="G65" s="2">
        <f t="shared" si="0"/>
        <v>217088.59519999998</v>
      </c>
      <c r="H65" s="2">
        <f t="shared" si="1"/>
        <v>0.57000000006519258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5958</v>
      </c>
      <c r="D70" s="1">
        <f>'PR-RAS'!E74</f>
        <v>0</v>
      </c>
      <c r="E70" s="1">
        <v>0</v>
      </c>
      <c r="F70" s="1">
        <v>0</v>
      </c>
      <c r="G70" s="2">
        <f t="shared" si="0"/>
        <v>411.10200000000003</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5958</v>
      </c>
      <c r="D71" s="1">
        <f>'PR-RAS'!E75</f>
        <v>0</v>
      </c>
      <c r="E71" s="1">
        <v>0</v>
      </c>
      <c r="F71" s="1">
        <v>0</v>
      </c>
      <c r="G71" s="2">
        <f t="shared" si="0"/>
        <v>417.06000000000006</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2352.12</v>
      </c>
      <c r="D102" s="1">
        <f>'PR-RAS'!E106</f>
        <v>2920</v>
      </c>
      <c r="E102" s="1">
        <v>0</v>
      </c>
      <c r="F102" s="1">
        <v>0</v>
      </c>
      <c r="G102" s="2">
        <f t="shared" si="0"/>
        <v>827.40411999999992</v>
      </c>
      <c r="H102" s="2">
        <f t="shared" si="1"/>
        <v>0.11999999999989086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2352.12</v>
      </c>
      <c r="D108" s="1">
        <f>'PR-RAS'!E112</f>
        <v>2920</v>
      </c>
      <c r="E108" s="1">
        <v>0</v>
      </c>
      <c r="F108" s="1">
        <v>0</v>
      </c>
      <c r="G108" s="2">
        <f t="shared" si="0"/>
        <v>876.55683999999985</v>
      </c>
      <c r="H108" s="2">
        <f t="shared" si="1"/>
        <v>0.11999999999989086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2352.12</v>
      </c>
      <c r="D113" s="1">
        <f>'PR-RAS'!E117</f>
        <v>2920</v>
      </c>
      <c r="E113" s="1">
        <v>0</v>
      </c>
      <c r="F113" s="1">
        <v>0</v>
      </c>
      <c r="G113" s="2">
        <f t="shared" si="0"/>
        <v>917.51743999999985</v>
      </c>
      <c r="H113" s="2">
        <f t="shared" si="1"/>
        <v>0.11999999999989086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13222.99</v>
      </c>
      <c r="D121" s="1">
        <f>'PR-RAS'!E125</f>
        <v>13486</v>
      </c>
      <c r="E121" s="1">
        <v>0</v>
      </c>
      <c r="F121" s="1">
        <v>0</v>
      </c>
      <c r="G121" s="2">
        <f t="shared" si="0"/>
        <v>4823.3987999999999</v>
      </c>
      <c r="H121" s="2">
        <f t="shared" si="1"/>
        <v>1.0000000000218279E-2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7235.8</v>
      </c>
      <c r="D122" s="1">
        <f>'PR-RAS'!E126</f>
        <v>6810</v>
      </c>
      <c r="E122" s="1">
        <v>0</v>
      </c>
      <c r="F122" s="1">
        <v>0</v>
      </c>
      <c r="G122" s="2">
        <f t="shared" si="0"/>
        <v>2523.5517999999997</v>
      </c>
      <c r="H122" s="2">
        <f t="shared" si="1"/>
        <v>0.1999999999998181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7235.8</v>
      </c>
      <c r="D124" s="1">
        <f>'PR-RAS'!E128</f>
        <v>6810</v>
      </c>
      <c r="E124" s="1">
        <v>0</v>
      </c>
      <c r="F124" s="1">
        <v>0</v>
      </c>
      <c r="G124" s="2">
        <f t="shared" si="0"/>
        <v>2565.2633999999998</v>
      </c>
      <c r="H124" s="2">
        <f t="shared" si="1"/>
        <v>0.1999999999998181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5987.19</v>
      </c>
      <c r="D125" s="1">
        <f>'PR-RAS'!E129</f>
        <v>6676</v>
      </c>
      <c r="E125" s="1">
        <v>0</v>
      </c>
      <c r="F125" s="1">
        <v>0</v>
      </c>
      <c r="G125" s="2">
        <f t="shared" si="0"/>
        <v>2398.0595599999997</v>
      </c>
      <c r="H125" s="2">
        <f t="shared" si="1"/>
        <v>0.18999999999959982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5678.2</v>
      </c>
      <c r="D126" s="1">
        <f>'PR-RAS'!E130</f>
        <v>6676</v>
      </c>
      <c r="E126" s="1">
        <v>0</v>
      </c>
      <c r="F126" s="1">
        <v>0</v>
      </c>
      <c r="G126" s="2">
        <f t="shared" si="0"/>
        <v>2378.7750000000001</v>
      </c>
      <c r="H126" s="2">
        <f t="shared" si="1"/>
        <v>0.1999999999998181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308.99</v>
      </c>
      <c r="D127" s="1">
        <f>'PR-RAS'!E131</f>
        <v>0</v>
      </c>
      <c r="E127" s="1">
        <v>0</v>
      </c>
      <c r="F127" s="1">
        <v>0</v>
      </c>
      <c r="G127" s="2">
        <f t="shared" si="0"/>
        <v>38.932740000000003</v>
      </c>
      <c r="H127" s="2">
        <f t="shared" si="1"/>
        <v>9.9999999999909051E-3</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68698.100000000006</v>
      </c>
      <c r="D130" s="1">
        <f>'PR-RAS'!E134</f>
        <v>90447.09</v>
      </c>
      <c r="E130" s="1">
        <v>0</v>
      </c>
      <c r="F130" s="1">
        <v>0</v>
      </c>
      <c r="G130" s="2">
        <f t="shared" si="0"/>
        <v>32197.404119999999</v>
      </c>
      <c r="H130" s="2">
        <f t="shared" si="1"/>
        <v>0.19000000000232831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68698.100000000006</v>
      </c>
      <c r="D131" s="1">
        <f>'PR-RAS'!E135</f>
        <v>90447.09</v>
      </c>
      <c r="E131" s="1">
        <v>0</v>
      </c>
      <c r="F131" s="1">
        <v>0</v>
      </c>
      <c r="G131" s="2">
        <f t="shared" si="0"/>
        <v>32446.9964</v>
      </c>
      <c r="H131" s="2">
        <f t="shared" si="1"/>
        <v>0.19000000000232831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68698.100000000006</v>
      </c>
      <c r="D132" s="1">
        <f>'PR-RAS'!E136</f>
        <v>90447.09</v>
      </c>
      <c r="E132" s="1">
        <v>0</v>
      </c>
      <c r="F132" s="1">
        <v>0</v>
      </c>
      <c r="G132" s="2">
        <f t="shared" si="0"/>
        <v>32696.588680000001</v>
      </c>
      <c r="H132" s="2">
        <f t="shared" si="1"/>
        <v>0.19000000000232831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1153700.83</v>
      </c>
      <c r="D148" s="1">
        <f>'PR-RAS'!E152</f>
        <v>1434245.57</v>
      </c>
      <c r="E148" s="1">
        <v>0</v>
      </c>
      <c r="F148" s="1">
        <v>0</v>
      </c>
      <c r="G148" s="2">
        <f t="shared" si="0"/>
        <v>591262.21958999999</v>
      </c>
      <c r="H148" s="2">
        <f t="shared" si="1"/>
        <v>0.59999999986030161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1066979.55</v>
      </c>
      <c r="D149" s="1">
        <f>'PR-RAS'!E153</f>
        <v>1341194.07</v>
      </c>
      <c r="E149" s="1">
        <v>0</v>
      </c>
      <c r="F149" s="1">
        <v>0</v>
      </c>
      <c r="G149" s="2">
        <f t="shared" si="0"/>
        <v>554906.41812000005</v>
      </c>
      <c r="H149" s="2">
        <f t="shared" si="1"/>
        <v>0.52000000001862645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885836.44</v>
      </c>
      <c r="D150" s="1">
        <f>'PR-RAS'!E154</f>
        <v>1119965.76</v>
      </c>
      <c r="E150" s="1">
        <v>0</v>
      </c>
      <c r="F150" s="1">
        <v>0</v>
      </c>
      <c r="G150" s="2">
        <f t="shared" si="0"/>
        <v>465739.42603999999</v>
      </c>
      <c r="H150" s="2">
        <f t="shared" si="1"/>
        <v>0.67999999993480742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885836.44</v>
      </c>
      <c r="D151" s="1">
        <f>'PR-RAS'!E155</f>
        <v>1119965.76</v>
      </c>
      <c r="E151" s="1">
        <v>0</v>
      </c>
      <c r="F151" s="1">
        <v>0</v>
      </c>
      <c r="G151" s="2">
        <f t="shared" si="0"/>
        <v>468865.19399999996</v>
      </c>
      <c r="H151" s="2">
        <f t="shared" si="1"/>
        <v>0.67999999993480742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36755.129999999997</v>
      </c>
      <c r="D155" s="1">
        <f>'PR-RAS'!E159</f>
        <v>36433.980000000003</v>
      </c>
      <c r="E155" s="1">
        <v>0</v>
      </c>
      <c r="F155" s="1">
        <v>0</v>
      </c>
      <c r="G155" s="2">
        <f t="shared" si="0"/>
        <v>16881.955859999998</v>
      </c>
      <c r="H155" s="2">
        <f t="shared" si="1"/>
        <v>0.14999999999417923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144387.98000000001</v>
      </c>
      <c r="D156" s="1">
        <f>'PR-RAS'!E160</f>
        <v>184794.33</v>
      </c>
      <c r="E156" s="1">
        <v>0</v>
      </c>
      <c r="F156" s="1">
        <v>0</v>
      </c>
      <c r="G156" s="2">
        <f t="shared" si="0"/>
        <v>79666.379199999996</v>
      </c>
      <c r="H156" s="2">
        <f t="shared" si="1"/>
        <v>0.34999999997671694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144387.98000000001</v>
      </c>
      <c r="D158" s="1">
        <f>'PR-RAS'!E162</f>
        <v>184794.33</v>
      </c>
      <c r="E158" s="1">
        <v>0</v>
      </c>
      <c r="F158" s="1">
        <v>0</v>
      </c>
      <c r="G158" s="2">
        <f t="shared" si="0"/>
        <v>80694.332479999997</v>
      </c>
      <c r="H158" s="2">
        <f t="shared" si="1"/>
        <v>0.34999999997671694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85032.999999999985</v>
      </c>
      <c r="D160" s="1">
        <f>'PR-RAS'!E164</f>
        <v>91496.73</v>
      </c>
      <c r="E160" s="1">
        <v>0</v>
      </c>
      <c r="F160" s="1">
        <v>0</v>
      </c>
      <c r="G160" s="2">
        <f t="shared" si="0"/>
        <v>42616.207139999991</v>
      </c>
      <c r="H160" s="2">
        <f t="shared" si="1"/>
        <v>0.27000000001862645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28237.64</v>
      </c>
      <c r="D161" s="1">
        <f>'PR-RAS'!E165</f>
        <v>28884.07</v>
      </c>
      <c r="E161" s="1">
        <v>0</v>
      </c>
      <c r="F161" s="1">
        <v>0</v>
      </c>
      <c r="G161" s="2">
        <f t="shared" si="0"/>
        <v>13760.924800000001</v>
      </c>
      <c r="H161" s="2">
        <f t="shared" si="1"/>
        <v>0.43000000000029104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7727.79</v>
      </c>
      <c r="D162" s="1">
        <f>'PR-RAS'!E166</f>
        <v>5594.3</v>
      </c>
      <c r="E162" s="1">
        <v>0</v>
      </c>
      <c r="F162" s="1">
        <v>0</v>
      </c>
      <c r="G162" s="2">
        <f t="shared" si="0"/>
        <v>3045.5387900000001</v>
      </c>
      <c r="H162" s="2">
        <f t="shared" si="1"/>
        <v>0.51000000000021828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20131.849999999999</v>
      </c>
      <c r="D163" s="1">
        <f>'PR-RAS'!E167</f>
        <v>23152.77</v>
      </c>
      <c r="E163" s="1">
        <v>0</v>
      </c>
      <c r="F163" s="1">
        <v>0</v>
      </c>
      <c r="G163" s="2">
        <f t="shared" si="0"/>
        <v>10762.857180000001</v>
      </c>
      <c r="H163" s="2">
        <f t="shared" si="1"/>
        <v>0.38000000000101863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378</v>
      </c>
      <c r="D164" s="1">
        <f>'PR-RAS'!E168</f>
        <v>137</v>
      </c>
      <c r="E164" s="1">
        <v>0</v>
      </c>
      <c r="F164" s="1">
        <v>0</v>
      </c>
      <c r="G164" s="2">
        <f t="shared" si="0"/>
        <v>106.27600000000001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36571.39</v>
      </c>
      <c r="D166" s="1">
        <f>'PR-RAS'!E170</f>
        <v>44847.96</v>
      </c>
      <c r="E166" s="1">
        <v>0</v>
      </c>
      <c r="F166" s="1">
        <v>0</v>
      </c>
      <c r="G166" s="2">
        <f t="shared" si="0"/>
        <v>20834.10615</v>
      </c>
      <c r="H166" s="2">
        <f t="shared" si="1"/>
        <v>0.43000000000029104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9997.36</v>
      </c>
      <c r="D167" s="1">
        <f>'PR-RAS'!E171</f>
        <v>8045.58</v>
      </c>
      <c r="E167" s="1">
        <v>0</v>
      </c>
      <c r="F167" s="1">
        <v>0</v>
      </c>
      <c r="G167" s="2">
        <f t="shared" si="0"/>
        <v>4330.6943200000005</v>
      </c>
      <c r="H167" s="2">
        <f t="shared" si="1"/>
        <v>0.78000000000065484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26187.42</v>
      </c>
      <c r="D169" s="1">
        <f>'PR-RAS'!E173</f>
        <v>36338.67</v>
      </c>
      <c r="E169" s="1">
        <v>0</v>
      </c>
      <c r="F169" s="1">
        <v>0</v>
      </c>
      <c r="G169" s="2">
        <f t="shared" si="0"/>
        <v>16609.27968</v>
      </c>
      <c r="H169" s="2">
        <f t="shared" si="1"/>
        <v>0.75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156.31</v>
      </c>
      <c r="D171" s="1">
        <f>'PR-RAS'!E175</f>
        <v>463.71</v>
      </c>
      <c r="E171" s="1">
        <v>0</v>
      </c>
      <c r="F171" s="1">
        <v>0</v>
      </c>
      <c r="G171" s="2">
        <f t="shared" si="0"/>
        <v>184.23410000000001</v>
      </c>
      <c r="H171" s="2">
        <f t="shared" si="1"/>
        <v>0.60000000000002274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230.3</v>
      </c>
      <c r="D173" s="1">
        <f>'PR-RAS'!E177</f>
        <v>0</v>
      </c>
      <c r="E173" s="1">
        <v>0</v>
      </c>
      <c r="F173" s="1">
        <v>0</v>
      </c>
      <c r="G173" s="2">
        <f t="shared" si="0"/>
        <v>39.611599999999996</v>
      </c>
      <c r="H173" s="2">
        <f t="shared" si="1"/>
        <v>0.30000000000001137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16969.169999999998</v>
      </c>
      <c r="D174" s="1">
        <f>'PR-RAS'!E178</f>
        <v>14754.26</v>
      </c>
      <c r="E174" s="1">
        <v>0</v>
      </c>
      <c r="F174" s="1">
        <v>0</v>
      </c>
      <c r="G174" s="2">
        <f t="shared" si="0"/>
        <v>8040.6403700000001</v>
      </c>
      <c r="H174" s="2">
        <f t="shared" si="1"/>
        <v>0.42999999999847205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3092.3</v>
      </c>
      <c r="D175" s="1">
        <f>'PR-RAS'!E179</f>
        <v>1044.1600000000001</v>
      </c>
      <c r="E175" s="1">
        <v>0</v>
      </c>
      <c r="F175" s="1">
        <v>0</v>
      </c>
      <c r="G175" s="2">
        <f t="shared" si="0"/>
        <v>901.42788000000007</v>
      </c>
      <c r="H175" s="2">
        <f t="shared" si="1"/>
        <v>0.46000000000026375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351.56</v>
      </c>
      <c r="D177" s="1">
        <f>'PR-RAS'!E181</f>
        <v>547.04999999999995</v>
      </c>
      <c r="E177" s="1">
        <v>0</v>
      </c>
      <c r="F177" s="1">
        <v>0</v>
      </c>
      <c r="G177" s="2">
        <f t="shared" si="0"/>
        <v>254.43615999999997</v>
      </c>
      <c r="H177" s="2">
        <f t="shared" si="1"/>
        <v>0.48999999999995225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5673.48</v>
      </c>
      <c r="D178" s="1">
        <f>'PR-RAS'!E182</f>
        <v>6010.94</v>
      </c>
      <c r="E178" s="1">
        <v>0</v>
      </c>
      <c r="F178" s="1">
        <v>0</v>
      </c>
      <c r="G178" s="2">
        <f t="shared" si="0"/>
        <v>3132.07872</v>
      </c>
      <c r="H178" s="2">
        <f t="shared" si="1"/>
        <v>0.53999999999996362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4778.1000000000004</v>
      </c>
      <c r="D180" s="1">
        <f>'PR-RAS'!E184</f>
        <v>3840</v>
      </c>
      <c r="E180" s="1">
        <v>0</v>
      </c>
      <c r="F180" s="1">
        <v>0</v>
      </c>
      <c r="G180" s="2">
        <f t="shared" si="0"/>
        <v>2229.9998999999998</v>
      </c>
      <c r="H180" s="2">
        <f t="shared" si="1"/>
        <v>0.1000000000003638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243.15</v>
      </c>
      <c r="D181" s="1">
        <f>'PR-RAS'!E185</f>
        <v>855.2</v>
      </c>
      <c r="E181" s="1">
        <v>0</v>
      </c>
      <c r="F181" s="1">
        <v>0</v>
      </c>
      <c r="G181" s="2">
        <f t="shared" si="0"/>
        <v>351.63900000000001</v>
      </c>
      <c r="H181" s="2">
        <f t="shared" si="1"/>
        <v>0.35000000000005116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1249.5</v>
      </c>
      <c r="D182" s="1">
        <f>'PR-RAS'!E186</f>
        <v>1396.8</v>
      </c>
      <c r="E182" s="1">
        <v>0</v>
      </c>
      <c r="F182" s="1">
        <v>0</v>
      </c>
      <c r="G182" s="2">
        <f t="shared" si="0"/>
        <v>731.80109999999991</v>
      </c>
      <c r="H182" s="2">
        <f t="shared" si="1"/>
        <v>0.70000000000004547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1581.08</v>
      </c>
      <c r="D183" s="1">
        <f>'PR-RAS'!E187</f>
        <v>1060.1099999999999</v>
      </c>
      <c r="E183" s="1">
        <v>0</v>
      </c>
      <c r="F183" s="1">
        <v>0</v>
      </c>
      <c r="G183" s="2">
        <f t="shared" si="0"/>
        <v>673.63659999999993</v>
      </c>
      <c r="H183" s="2">
        <f t="shared" si="1"/>
        <v>0.1899999999998272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60.65</v>
      </c>
      <c r="D184" s="1">
        <f>'PR-RAS'!E188</f>
        <v>0</v>
      </c>
      <c r="E184" s="1">
        <v>0</v>
      </c>
      <c r="F184" s="1">
        <v>0</v>
      </c>
      <c r="G184" s="2">
        <f t="shared" si="0"/>
        <v>11.09895</v>
      </c>
      <c r="H184" s="2">
        <f t="shared" si="1"/>
        <v>0.35000000000000142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3194.15</v>
      </c>
      <c r="D190" s="1">
        <f>'PR-RAS'!E194</f>
        <v>3010.44</v>
      </c>
      <c r="E190" s="1">
        <v>0</v>
      </c>
      <c r="F190" s="1">
        <v>0</v>
      </c>
      <c r="G190" s="2">
        <f t="shared" si="0"/>
        <v>1741.6406700000002</v>
      </c>
      <c r="H190" s="2">
        <f t="shared" si="1"/>
        <v>0.59000000000014552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1709.4</v>
      </c>
      <c r="D193" s="1">
        <f>'PR-RAS'!E197</f>
        <v>2501.79</v>
      </c>
      <c r="E193" s="1">
        <v>0</v>
      </c>
      <c r="F193" s="1">
        <v>0</v>
      </c>
      <c r="G193" s="2">
        <f t="shared" si="0"/>
        <v>1288.8921599999999</v>
      </c>
      <c r="H193" s="2">
        <f t="shared" si="1"/>
        <v>0.61000000000012733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35</v>
      </c>
      <c r="D194" s="1">
        <f>'PR-RAS'!E198</f>
        <v>40</v>
      </c>
      <c r="E194" s="1">
        <v>0</v>
      </c>
      <c r="F194" s="1">
        <v>0</v>
      </c>
      <c r="G194" s="2">
        <f t="shared" si="0"/>
        <v>22.195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1449.75</v>
      </c>
      <c r="D197" s="1">
        <f>'PR-RAS'!E201</f>
        <v>468.65</v>
      </c>
      <c r="E197" s="1">
        <v>0</v>
      </c>
      <c r="F197" s="1">
        <v>0</v>
      </c>
      <c r="G197" s="2">
        <f t="shared" si="0"/>
        <v>467.86180000000007</v>
      </c>
      <c r="H197" s="2">
        <f t="shared" si="1"/>
        <v>0.60000000000002274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34.5</v>
      </c>
      <c r="D198" s="1">
        <f>'PR-RAS'!E202</f>
        <v>0.45</v>
      </c>
      <c r="E198" s="1">
        <v>0</v>
      </c>
      <c r="F198" s="1">
        <v>0</v>
      </c>
      <c r="G198" s="2">
        <f t="shared" si="0"/>
        <v>6.9737999999999998</v>
      </c>
      <c r="H198" s="2">
        <f t="shared" si="1"/>
        <v>0.95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34.5</v>
      </c>
      <c r="D212" s="1">
        <f>'PR-RAS'!E216</f>
        <v>0.45</v>
      </c>
      <c r="E212" s="1">
        <v>0</v>
      </c>
      <c r="F212" s="1">
        <v>0</v>
      </c>
      <c r="G212" s="2">
        <f t="shared" si="0"/>
        <v>7.4693999999999994</v>
      </c>
      <c r="H212" s="2">
        <f t="shared" si="1"/>
        <v>0.95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34.5</v>
      </c>
      <c r="D215" s="1">
        <f>'PR-RAS'!E219</f>
        <v>0.45</v>
      </c>
      <c r="E215" s="1">
        <v>0</v>
      </c>
      <c r="F215" s="1">
        <v>0</v>
      </c>
      <c r="G215" s="2">
        <f t="shared" si="0"/>
        <v>7.5755999999999997</v>
      </c>
      <c r="H215" s="2">
        <f t="shared" si="1"/>
        <v>0.95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1653.78</v>
      </c>
      <c r="D269" s="1">
        <f>'PR-RAS'!E273</f>
        <v>1554.32</v>
      </c>
      <c r="E269" s="1">
        <v>0</v>
      </c>
      <c r="F269" s="1">
        <v>0</v>
      </c>
      <c r="G269" s="2">
        <f t="shared" si="0"/>
        <v>1276.3285600000002</v>
      </c>
      <c r="H269" s="2">
        <f t="shared" si="1"/>
        <v>0.53999999999996362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1653.78</v>
      </c>
      <c r="D270" s="1">
        <f>'PR-RAS'!E274</f>
        <v>1554.32</v>
      </c>
      <c r="E270" s="1">
        <v>0</v>
      </c>
      <c r="F270" s="1">
        <v>0</v>
      </c>
      <c r="G270" s="2">
        <f t="shared" si="0"/>
        <v>1281.0909800000002</v>
      </c>
      <c r="H270" s="2">
        <f t="shared" si="1"/>
        <v>0.53999999999996362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1653.78</v>
      </c>
      <c r="D272" s="1">
        <f>'PR-RAS'!E276</f>
        <v>1554.32</v>
      </c>
      <c r="E272" s="1">
        <v>0</v>
      </c>
      <c r="F272" s="1">
        <v>0</v>
      </c>
      <c r="G272" s="2">
        <f t="shared" si="0"/>
        <v>1290.6158200000002</v>
      </c>
      <c r="H272" s="2">
        <f t="shared" si="1"/>
        <v>0.53999999999996362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1153700.83</v>
      </c>
      <c r="D295" s="1">
        <f>'PR-RAS'!E299</f>
        <v>1434245.57</v>
      </c>
      <c r="E295" s="1">
        <v>0</v>
      </c>
      <c r="F295" s="1">
        <v>0</v>
      </c>
      <c r="G295" s="2">
        <f t="shared" si="12"/>
        <v>1182524.43918</v>
      </c>
      <c r="H295" s="2">
        <f t="shared" si="13"/>
        <v>0.59999999986030161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8831.1000000000931</v>
      </c>
      <c r="D296" s="1">
        <f>'PR-RAS'!E300</f>
        <v>0</v>
      </c>
      <c r="E296" s="1">
        <v>0</v>
      </c>
      <c r="F296" s="1">
        <v>0</v>
      </c>
      <c r="G296" s="2">
        <f t="shared" si="12"/>
        <v>2605.1745000000274</v>
      </c>
      <c r="H296" s="2">
        <f t="shared" si="13"/>
        <v>0.10000000009313226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166018.18999999994</v>
      </c>
      <c r="E297" s="1">
        <v>0</v>
      </c>
      <c r="F297" s="1">
        <v>0</v>
      </c>
      <c r="G297" s="2">
        <f t="shared" si="12"/>
        <v>98282.768479999955</v>
      </c>
      <c r="H297" s="2">
        <f t="shared" si="13"/>
        <v>0.18999999994412065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27617.71</v>
      </c>
      <c r="D298" s="1">
        <f>'PR-RAS'!E302</f>
        <v>38325.730000000003</v>
      </c>
      <c r="E298" s="1">
        <v>0</v>
      </c>
      <c r="F298" s="1">
        <v>0</v>
      </c>
      <c r="G298" s="2">
        <f t="shared" si="12"/>
        <v>30967.943490000001</v>
      </c>
      <c r="H298" s="2">
        <f t="shared" si="13"/>
        <v>0.55999999999767169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307.93</v>
      </c>
      <c r="D300" s="1">
        <f>'PR-RAS'!E304</f>
        <v>185700.78</v>
      </c>
      <c r="E300" s="1">
        <v>0</v>
      </c>
      <c r="F300" s="1">
        <v>0</v>
      </c>
      <c r="G300" s="2">
        <f t="shared" si="12"/>
        <v>111141.13750999999</v>
      </c>
      <c r="H300" s="2">
        <f t="shared" si="13"/>
        <v>0.29000000000115733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307.93</v>
      </c>
      <c r="D301" s="1">
        <f>'PR-RAS'!E305</f>
        <v>332.03</v>
      </c>
      <c r="E301" s="1">
        <v>0</v>
      </c>
      <c r="F301" s="1">
        <v>0</v>
      </c>
      <c r="G301" s="2">
        <f t="shared" si="12"/>
        <v>291.59699999999998</v>
      </c>
      <c r="H301" s="2">
        <f t="shared" si="13"/>
        <v>9.9999999999965894E-2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1716.74</v>
      </c>
      <c r="D355" s="1">
        <f>'PR-RAS'!E360</f>
        <v>5078.33</v>
      </c>
      <c r="E355" s="1">
        <v>0</v>
      </c>
      <c r="F355" s="1">
        <v>0</v>
      </c>
      <c r="G355" s="2">
        <f t="shared" si="12"/>
        <v>4203.1835999999994</v>
      </c>
      <c r="H355" s="2">
        <f t="shared" si="13"/>
        <v>0.58999999999991815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1716.74</v>
      </c>
      <c r="D368" s="1">
        <f>'PR-RAS'!E373</f>
        <v>5078.33</v>
      </c>
      <c r="E368" s="1">
        <v>0</v>
      </c>
      <c r="F368" s="1">
        <v>0</v>
      </c>
      <c r="G368" s="2">
        <f t="shared" si="12"/>
        <v>4357.5378000000001</v>
      </c>
      <c r="H368" s="2">
        <f t="shared" si="13"/>
        <v>0.58999999999991815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1716.74</v>
      </c>
      <c r="D374" s="1">
        <f>'PR-RAS'!E379</f>
        <v>4786.3500000000004</v>
      </c>
      <c r="E374" s="1">
        <v>0</v>
      </c>
      <c r="F374" s="1">
        <v>0</v>
      </c>
      <c r="G374" s="2">
        <f t="shared" si="12"/>
        <v>4210.9611199999999</v>
      </c>
      <c r="H374" s="2">
        <f t="shared" si="13"/>
        <v>0.6100000000003547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231.73</v>
      </c>
      <c r="D375" s="1">
        <f>'PR-RAS'!E380</f>
        <v>2644.24</v>
      </c>
      <c r="E375" s="1">
        <v>0</v>
      </c>
      <c r="F375" s="1">
        <v>0</v>
      </c>
      <c r="G375" s="2">
        <f t="shared" si="12"/>
        <v>2064.5585399999995</v>
      </c>
      <c r="H375" s="2">
        <f t="shared" si="13"/>
        <v>0.50999999999979195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1176.02</v>
      </c>
      <c r="D380" s="1">
        <f>'PR-RAS'!E385</f>
        <v>1867.13</v>
      </c>
      <c r="E380" s="1">
        <v>0</v>
      </c>
      <c r="F380" s="1">
        <v>0</v>
      </c>
      <c r="G380" s="2">
        <f t="shared" si="12"/>
        <v>1860.9961200000002</v>
      </c>
      <c r="H380" s="2">
        <f t="shared" si="13"/>
        <v>0.15000000000009095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308.99</v>
      </c>
      <c r="D381" s="1">
        <f>'PR-RAS'!E386</f>
        <v>274.98</v>
      </c>
      <c r="E381" s="1">
        <v>0</v>
      </c>
      <c r="F381" s="1">
        <v>0</v>
      </c>
      <c r="G381" s="2">
        <f t="shared" si="12"/>
        <v>326.40100000000001</v>
      </c>
      <c r="H381" s="2">
        <f t="shared" si="13"/>
        <v>2.9999999999972715E-2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291.98</v>
      </c>
      <c r="E388" s="1">
        <v>0</v>
      </c>
      <c r="F388" s="1">
        <v>0</v>
      </c>
      <c r="G388" s="2">
        <f t="shared" si="12"/>
        <v>225.99252000000001</v>
      </c>
      <c r="H388" s="2">
        <f t="shared" si="13"/>
        <v>1.999999999998181E-2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291.98</v>
      </c>
      <c r="E389" s="1">
        <v>0</v>
      </c>
      <c r="F389" s="1">
        <v>0</v>
      </c>
      <c r="G389" s="2">
        <f t="shared" si="12"/>
        <v>226.57648000000003</v>
      </c>
      <c r="H389" s="2">
        <f t="shared" si="13"/>
        <v>1.999999999998181E-2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1716.74</v>
      </c>
      <c r="D413" s="1">
        <f>'PR-RAS'!E418</f>
        <v>5078.33</v>
      </c>
      <c r="E413" s="1">
        <v>0</v>
      </c>
      <c r="F413" s="1">
        <v>0</v>
      </c>
      <c r="G413" s="2">
        <f t="shared" si="12"/>
        <v>4891.8407999999999</v>
      </c>
      <c r="H413" s="2">
        <f t="shared" si="13"/>
        <v>0.58999999999991815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11165.52</v>
      </c>
      <c r="D415" s="1">
        <f>'PR-RAS'!E420</f>
        <v>12575.04</v>
      </c>
      <c r="E415" s="1">
        <v>0</v>
      </c>
      <c r="F415" s="1">
        <v>0</v>
      </c>
      <c r="G415" s="2">
        <f t="shared" si="12"/>
        <v>15034.658400000002</v>
      </c>
      <c r="H415" s="2">
        <f t="shared" si="13"/>
        <v>0.52000000000043656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1162531.9300000002</v>
      </c>
      <c r="D417" s="1">
        <f>'PR-RAS'!E422</f>
        <v>1268227.3800000001</v>
      </c>
      <c r="E417" s="1">
        <v>0</v>
      </c>
      <c r="F417" s="1">
        <v>0</v>
      </c>
      <c r="G417" s="2">
        <f t="shared" si="12"/>
        <v>1538778.4630400001</v>
      </c>
      <c r="H417" s="2">
        <f t="shared" si="13"/>
        <v>0.44999999995343387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1155417.57</v>
      </c>
      <c r="D418" s="1">
        <f>'PR-RAS'!E423</f>
        <v>1439323.9000000001</v>
      </c>
      <c r="E418" s="1">
        <v>0</v>
      </c>
      <c r="F418" s="1">
        <v>0</v>
      </c>
      <c r="G418" s="2">
        <f t="shared" si="12"/>
        <v>1682205.25929</v>
      </c>
      <c r="H418" s="2">
        <f t="shared" si="13"/>
        <v>0.52999999979510903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7114.3600000001024</v>
      </c>
      <c r="D419" s="1">
        <f>'PR-RAS'!E424</f>
        <v>0</v>
      </c>
      <c r="E419" s="1">
        <v>0</v>
      </c>
      <c r="F419" s="1">
        <v>0</v>
      </c>
      <c r="G419" s="2">
        <f t="shared" si="12"/>
        <v>2973.8024800000426</v>
      </c>
      <c r="H419" s="2">
        <f t="shared" si="13"/>
        <v>0.36000000010244548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171096.52000000002</v>
      </c>
      <c r="E420" s="1">
        <v>0</v>
      </c>
      <c r="F420" s="1">
        <v>0</v>
      </c>
      <c r="G420" s="2">
        <f t="shared" si="12"/>
        <v>143378.88376</v>
      </c>
      <c r="H420" s="2">
        <f t="shared" si="13"/>
        <v>0.47999999998137355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16452.189999999999</v>
      </c>
      <c r="D421" s="1">
        <f>'PR-RAS'!E426</f>
        <v>25750.690000000002</v>
      </c>
      <c r="E421" s="1">
        <v>0</v>
      </c>
      <c r="F421" s="1">
        <v>0</v>
      </c>
      <c r="G421" s="2">
        <f t="shared" si="12"/>
        <v>28540.499400000001</v>
      </c>
      <c r="H421" s="2">
        <f t="shared" si="13"/>
        <v>0.49999999999636202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307.93</v>
      </c>
      <c r="D423" s="1">
        <f>'PR-RAS'!E428</f>
        <v>185700.78</v>
      </c>
      <c r="E423" s="1">
        <v>0</v>
      </c>
      <c r="F423" s="1">
        <v>0</v>
      </c>
      <c r="G423" s="2">
        <f t="shared" si="12"/>
        <v>156861.40477999998</v>
      </c>
      <c r="H423" s="2">
        <f t="shared" si="13"/>
        <v>0.29000000000115733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1162531.9300000002</v>
      </c>
      <c r="D637" s="1">
        <f>'PR-RAS'!E643</f>
        <v>1268227.3800000001</v>
      </c>
      <c r="E637" s="1">
        <v>0</v>
      </c>
      <c r="F637" s="1">
        <v>0</v>
      </c>
      <c r="G637" s="2">
        <f t="shared" si="14"/>
        <v>2352555.5348400003</v>
      </c>
      <c r="H637" s="2">
        <f t="shared" si="15"/>
        <v>0.44999999995343387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1155417.57</v>
      </c>
      <c r="D638" s="1">
        <f>'PR-RAS'!E644</f>
        <v>1439323.9000000001</v>
      </c>
      <c r="E638" s="1">
        <v>0</v>
      </c>
      <c r="F638" s="1">
        <v>0</v>
      </c>
      <c r="G638" s="2">
        <f t="shared" si="14"/>
        <v>2569699.6406900003</v>
      </c>
      <c r="H638" s="2">
        <f t="shared" si="15"/>
        <v>0.52999999979510903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7114.3600000001024</v>
      </c>
      <c r="D639" s="1">
        <f>'PR-RAS'!E645</f>
        <v>0</v>
      </c>
      <c r="E639" s="1">
        <v>0</v>
      </c>
      <c r="F639" s="1">
        <v>0</v>
      </c>
      <c r="G639" s="2">
        <f t="shared" si="14"/>
        <v>4538.9616800000658</v>
      </c>
      <c r="H639" s="2">
        <f t="shared" si="15"/>
        <v>0.36000000010244548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171096.52000000002</v>
      </c>
      <c r="E640" s="1">
        <v>0</v>
      </c>
      <c r="F640" s="1">
        <v>0</v>
      </c>
      <c r="G640" s="2">
        <f t="shared" si="14"/>
        <v>218661.35256000003</v>
      </c>
      <c r="H640" s="2">
        <f t="shared" si="15"/>
        <v>0.47999999998137355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16452.189999999999</v>
      </c>
      <c r="D641" s="1">
        <f>'PR-RAS'!E647</f>
        <v>25750.690000000002</v>
      </c>
      <c r="E641" s="1">
        <v>0</v>
      </c>
      <c r="F641" s="1">
        <v>0</v>
      </c>
      <c r="G641" s="2">
        <f t="shared" si="14"/>
        <v>43490.284800000009</v>
      </c>
      <c r="H641" s="2">
        <f t="shared" si="15"/>
        <v>0.49999999999636202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23566.550000000101</v>
      </c>
      <c r="D643" s="1">
        <f>'PR-RAS'!E649</f>
        <v>0</v>
      </c>
      <c r="E643" s="1">
        <v>0</v>
      </c>
      <c r="F643" s="1">
        <v>0</v>
      </c>
      <c r="G643" s="2">
        <f t="shared" si="14"/>
        <v>15129.725100000065</v>
      </c>
      <c r="H643" s="2">
        <f t="shared" si="15"/>
        <v>0.44999999989886419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145345.83000000002</v>
      </c>
      <c r="E644" s="1">
        <v>0</v>
      </c>
      <c r="F644" s="1">
        <v>0</v>
      </c>
      <c r="G644" s="2">
        <f t="shared" si="14"/>
        <v>186914.73738000004</v>
      </c>
      <c r="H644" s="2">
        <f t="shared" si="15"/>
        <v>0.16999999998370185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739077</v>
      </c>
      <c r="D645" s="1">
        <f>'PR-RAS'!E651</f>
        <v>0</v>
      </c>
      <c r="E645" s="1">
        <v>0</v>
      </c>
      <c r="F645" s="1">
        <v>0</v>
      </c>
      <c r="G645" s="2">
        <f t="shared" si="14"/>
        <v>475965.58799999999</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60.02</v>
      </c>
      <c r="D647" s="1">
        <f>'PR-RAS'!E654</f>
        <v>2340.8000000000002</v>
      </c>
      <c r="E647" s="1">
        <v>0</v>
      </c>
      <c r="F647" s="1">
        <v>0</v>
      </c>
      <c r="G647" s="2">
        <f t="shared" si="14"/>
        <v>3063.0865200000007</v>
      </c>
      <c r="H647" s="2">
        <f t="shared" si="15"/>
        <v>0.21999999999982123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2314.9499999999998</v>
      </c>
      <c r="E648" s="1">
        <v>0</v>
      </c>
      <c r="F648" s="1">
        <v>0</v>
      </c>
      <c r="G648" s="2">
        <f t="shared" si="14"/>
        <v>2995.5452999999998</v>
      </c>
      <c r="H648" s="2">
        <f t="shared" si="15"/>
        <v>5.0000000000181899E-2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60.02</v>
      </c>
      <c r="D649" s="1">
        <f>'PR-RAS'!E656</f>
        <v>25.850000000000364</v>
      </c>
      <c r="E649" s="1">
        <v>0</v>
      </c>
      <c r="F649" s="1">
        <v>0</v>
      </c>
      <c r="G649" s="2">
        <f t="shared" si="14"/>
        <v>72.394560000000482</v>
      </c>
      <c r="H649" s="2">
        <f t="shared" si="15"/>
        <v>0.16999999999963933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79</v>
      </c>
      <c r="D651" s="1">
        <f>'PR-RAS'!E658</f>
        <v>83</v>
      </c>
      <c r="E651" s="1">
        <v>0</v>
      </c>
      <c r="F651" s="1">
        <v>0</v>
      </c>
      <c r="G651" s="2">
        <f t="shared" si="14"/>
        <v>159.25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74</v>
      </c>
      <c r="D653" s="1">
        <f>'PR-RAS'!E660</f>
        <v>74</v>
      </c>
      <c r="E653" s="1">
        <v>0</v>
      </c>
      <c r="F653" s="1">
        <v>0</v>
      </c>
      <c r="G653" s="2">
        <f t="shared" si="14"/>
        <v>144.744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1520</v>
      </c>
      <c r="E662" s="1">
        <v>0</v>
      </c>
      <c r="F662" s="1">
        <v>0</v>
      </c>
      <c r="G662" s="2">
        <f t="shared" si="14"/>
        <v>2009.44</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1072300.72</v>
      </c>
      <c r="D676" s="1">
        <f>'PR-RAS'!E683</f>
        <v>1159854.29</v>
      </c>
      <c r="E676" s="1">
        <v>0</v>
      </c>
      <c r="F676" s="1">
        <v>0</v>
      </c>
      <c r="G676" s="2">
        <f t="shared" si="14"/>
        <v>2289606.2774999999</v>
      </c>
      <c r="H676" s="2">
        <f t="shared" si="15"/>
        <v>0.57000000006519258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5958</v>
      </c>
      <c r="D695" s="1">
        <f>'PR-RAS'!E702</f>
        <v>0</v>
      </c>
      <c r="E695" s="1">
        <v>0</v>
      </c>
      <c r="F695" s="1">
        <v>0</v>
      </c>
      <c r="G695" s="2">
        <f t="shared" si="14"/>
        <v>4134.8519999999999</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2299.89</v>
      </c>
      <c r="D725" s="1">
        <f>'PR-RAS'!E732</f>
        <v>0</v>
      </c>
      <c r="E725" s="1">
        <v>0</v>
      </c>
      <c r="F725" s="1">
        <v>0</v>
      </c>
      <c r="G725" s="2">
        <f t="shared" si="14"/>
        <v>1665.1203599999999</v>
      </c>
      <c r="H725" s="2">
        <f t="shared" si="15"/>
        <v>0.11000000000012733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1324.32</v>
      </c>
      <c r="D726" s="1">
        <f>'PR-RAS'!E733</f>
        <v>2207.1999999999998</v>
      </c>
      <c r="E726" s="1">
        <v>0</v>
      </c>
      <c r="F726" s="1">
        <v>0</v>
      </c>
      <c r="G726" s="2">
        <f t="shared" si="14"/>
        <v>4160.5719999999992</v>
      </c>
      <c r="H726" s="2">
        <f t="shared" si="15"/>
        <v>0.51999999999975444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20131.849999999999</v>
      </c>
      <c r="D727" s="1">
        <f>'PR-RAS'!E734</f>
        <v>23152.77</v>
      </c>
      <c r="E727" s="1">
        <v>0</v>
      </c>
      <c r="F727" s="1">
        <v>0</v>
      </c>
      <c r="G727" s="2">
        <f t="shared" si="14"/>
        <v>48233.545139999995</v>
      </c>
      <c r="H727" s="2">
        <f t="shared" si="15"/>
        <v>0.38000000000101863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4778.1000000000004</v>
      </c>
      <c r="D729" s="1">
        <f>'PR-RAS'!E736</f>
        <v>3840</v>
      </c>
      <c r="E729" s="1">
        <v>0</v>
      </c>
      <c r="F729" s="1">
        <v>0</v>
      </c>
      <c r="G729" s="2">
        <f t="shared" si="14"/>
        <v>9069.4968000000008</v>
      </c>
      <c r="H729" s="2">
        <f t="shared" si="15"/>
        <v>0.1000000000003638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180.65</v>
      </c>
      <c r="D731" s="1">
        <f>'PR-RAS'!E738</f>
        <v>492.7</v>
      </c>
      <c r="E731" s="1">
        <v>0</v>
      </c>
      <c r="F731" s="1">
        <v>0</v>
      </c>
      <c r="G731" s="2">
        <f t="shared" si="14"/>
        <v>851.2165</v>
      </c>
      <c r="H731" s="2">
        <f t="shared" si="15"/>
        <v>0.65000000000000568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35</v>
      </c>
      <c r="D736" s="1">
        <f>'PR-RAS'!E743</f>
        <v>0</v>
      </c>
      <c r="E736" s="1">
        <v>0</v>
      </c>
      <c r="F736" s="1">
        <v>0</v>
      </c>
      <c r="G736" s="2">
        <f t="shared" ref="G736:G737" si="28">(B736/1000)*(C736*1+D736*2)</f>
        <v>25.724999999999998</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206147.48</v>
      </c>
      <c r="D1582" s="6"/>
      <c r="E1582" s="6">
        <v>0</v>
      </c>
      <c r="F1582" s="6">
        <v>0</v>
      </c>
      <c r="G1582" s="7">
        <f t="shared" ref="G1582:G1686" si="70">B1582/1000*C1582</f>
        <v>206.14748</v>
      </c>
      <c r="H1582" s="7">
        <f t="shared" ref="H1582:H1686" si="71">ABS(C1582-ROUND(C1582,0))</f>
        <v>0.48000000001047738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1275673.3599999999</v>
      </c>
      <c r="D1583" s="1">
        <v>0</v>
      </c>
      <c r="E1583" s="1">
        <v>0</v>
      </c>
      <c r="F1583" s="1">
        <v>0</v>
      </c>
      <c r="G1583" s="2">
        <f t="shared" si="70"/>
        <v>2551.34672</v>
      </c>
      <c r="H1583" s="2">
        <f t="shared" si="71"/>
        <v>0.35999999986961484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6557.2</v>
      </c>
      <c r="D1584" s="1">
        <v>0</v>
      </c>
      <c r="E1584" s="1">
        <v>0</v>
      </c>
      <c r="F1584" s="1">
        <v>0</v>
      </c>
      <c r="G1584" s="2">
        <f t="shared" si="70"/>
        <v>19.671600000000002</v>
      </c>
      <c r="H1584" s="2">
        <f t="shared" si="71"/>
        <v>0.1999999999998181</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1257480.6299999999</v>
      </c>
      <c r="D1585" s="1">
        <v>0</v>
      </c>
      <c r="E1585" s="1">
        <v>0</v>
      </c>
      <c r="F1585" s="1">
        <v>0</v>
      </c>
      <c r="G1585" s="2">
        <f t="shared" si="70"/>
        <v>5029.9225200000001</v>
      </c>
      <c r="H1585" s="2">
        <f t="shared" si="71"/>
        <v>0.37000000011175871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1164179.1299999999</v>
      </c>
      <c r="D1586" s="1">
        <v>0</v>
      </c>
      <c r="E1586" s="1">
        <v>0</v>
      </c>
      <c r="F1586" s="1">
        <v>0</v>
      </c>
      <c r="G1586" s="2">
        <f t="shared" si="70"/>
        <v>5820.8956499999995</v>
      </c>
      <c r="H1586" s="2">
        <f t="shared" si="71"/>
        <v>0.12999999988824129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91716.73</v>
      </c>
      <c r="D1587" s="1">
        <v>0</v>
      </c>
      <c r="E1587" s="1">
        <v>0</v>
      </c>
      <c r="F1587" s="1">
        <v>0</v>
      </c>
      <c r="G1587" s="2">
        <f t="shared" si="70"/>
        <v>550.30038000000002</v>
      </c>
      <c r="H1587" s="2">
        <f t="shared" si="71"/>
        <v>0.27000000000407454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0.45</v>
      </c>
      <c r="D1588" s="1">
        <v>0</v>
      </c>
      <c r="E1588" s="1">
        <v>0</v>
      </c>
      <c r="F1588" s="1">
        <v>0</v>
      </c>
      <c r="G1588" s="2">
        <f t="shared" si="70"/>
        <v>3.15E-3</v>
      </c>
      <c r="H1588" s="2">
        <f t="shared" si="71"/>
        <v>0.45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1584.32</v>
      </c>
      <c r="D1593" s="1">
        <v>0</v>
      </c>
      <c r="E1593" s="1">
        <v>0</v>
      </c>
      <c r="F1593" s="1">
        <v>0</v>
      </c>
      <c r="G1593" s="2">
        <f t="shared" si="70"/>
        <v>19.011839999999999</v>
      </c>
      <c r="H1593" s="2">
        <f t="shared" si="71"/>
        <v>0.31999999999993634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5078.33</v>
      </c>
      <c r="D1594" s="1">
        <v>0</v>
      </c>
      <c r="E1594" s="1">
        <v>0</v>
      </c>
      <c r="F1594" s="1">
        <v>0</v>
      </c>
      <c r="G1594" s="2">
        <f t="shared" si="70"/>
        <v>66.018289999999993</v>
      </c>
      <c r="H1594" s="2">
        <f t="shared" si="71"/>
        <v>0.32999999999992724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6557.2</v>
      </c>
      <c r="D1601" s="1">
        <v>0</v>
      </c>
      <c r="E1601" s="1">
        <v>0</v>
      </c>
      <c r="F1601" s="1">
        <v>0</v>
      </c>
      <c r="G1601" s="2">
        <f>B1601/1000*C1601</f>
        <v>131.14400000000001</v>
      </c>
      <c r="H1601" s="2">
        <f>ABS(C1601-ROUND(C1601,0))</f>
        <v>0.1999999999998181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1278406.99</v>
      </c>
      <c r="D1602" s="1">
        <v>0</v>
      </c>
      <c r="E1602" s="1">
        <v>0</v>
      </c>
      <c r="F1602" s="1">
        <v>0</v>
      </c>
      <c r="G1602" s="2">
        <f t="shared" si="70"/>
        <v>26846.54679</v>
      </c>
      <c r="H1602" s="2">
        <f t="shared" si="71"/>
        <v>1.0000000009313226E-2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5671.84</v>
      </c>
      <c r="D1603" s="1">
        <v>0</v>
      </c>
      <c r="E1603" s="1">
        <v>0</v>
      </c>
      <c r="F1603" s="1">
        <v>0</v>
      </c>
      <c r="G1603" s="2">
        <f t="shared" si="70"/>
        <v>124.78048</v>
      </c>
      <c r="H1603" s="2">
        <f t="shared" si="71"/>
        <v>0.15999999999985448</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1261099.6199999999</v>
      </c>
      <c r="D1604" s="1">
        <v>0</v>
      </c>
      <c r="E1604" s="1">
        <v>0</v>
      </c>
      <c r="F1604" s="1">
        <v>0</v>
      </c>
      <c r="G1604" s="2">
        <f t="shared" si="70"/>
        <v>29005.291259999998</v>
      </c>
      <c r="H1604" s="2">
        <f t="shared" si="71"/>
        <v>0.38000000012107193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1161227.52</v>
      </c>
      <c r="D1605" s="1">
        <v>0</v>
      </c>
      <c r="E1605" s="1">
        <v>0</v>
      </c>
      <c r="F1605" s="1">
        <v>0</v>
      </c>
      <c r="G1605" s="2">
        <f t="shared" si="70"/>
        <v>27869.460480000002</v>
      </c>
      <c r="H1605" s="2">
        <f t="shared" si="71"/>
        <v>0.47999999998137355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99498.14</v>
      </c>
      <c r="D1606" s="1">
        <v>0</v>
      </c>
      <c r="E1606" s="1">
        <v>0</v>
      </c>
      <c r="F1606" s="1">
        <v>0</v>
      </c>
      <c r="G1606" s="2">
        <f t="shared" si="70"/>
        <v>2487.4535000000001</v>
      </c>
      <c r="H1606" s="2">
        <f t="shared" si="71"/>
        <v>0.13999999999941792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0.45</v>
      </c>
      <c r="D1607" s="1">
        <v>0</v>
      </c>
      <c r="E1607" s="1">
        <v>0</v>
      </c>
      <c r="F1607" s="1">
        <v>0</v>
      </c>
      <c r="G1607" s="2">
        <f t="shared" si="70"/>
        <v>1.17E-2</v>
      </c>
      <c r="H1607" s="2">
        <f t="shared" si="71"/>
        <v>0.45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373.51</v>
      </c>
      <c r="D1612" s="1">
        <v>0</v>
      </c>
      <c r="E1612" s="1">
        <v>0</v>
      </c>
      <c r="F1612" s="1">
        <v>0</v>
      </c>
      <c r="G1612" s="2">
        <f t="shared" si="70"/>
        <v>11.578809999999999</v>
      </c>
      <c r="H1612" s="2">
        <f t="shared" si="71"/>
        <v>0.49000000000000909</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5078.33</v>
      </c>
      <c r="D1613" s="1">
        <v>0</v>
      </c>
      <c r="E1613" s="1">
        <v>0</v>
      </c>
      <c r="F1613" s="1">
        <v>0</v>
      </c>
      <c r="G1613" s="2">
        <f t="shared" si="70"/>
        <v>162.50656000000001</v>
      </c>
      <c r="H1613" s="2">
        <f t="shared" si="71"/>
        <v>0.32999999999992724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6557.2</v>
      </c>
      <c r="D1620" s="1">
        <v>0</v>
      </c>
      <c r="E1620" s="1">
        <v>0</v>
      </c>
      <c r="F1620" s="1">
        <v>0</v>
      </c>
      <c r="G1620" s="2">
        <f>B1620/1000*C1620</f>
        <v>255.73079999999999</v>
      </c>
      <c r="H1620" s="2">
        <f>ABS(C1620-ROUND(C1620,0))</f>
        <v>0.1999999999998181</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203413.84999999986</v>
      </c>
      <c r="D1621" s="1">
        <v>0</v>
      </c>
      <c r="E1621" s="1">
        <v>0</v>
      </c>
      <c r="F1621" s="1">
        <v>0</v>
      </c>
      <c r="G1621" s="2">
        <f t="shared" si="70"/>
        <v>8136.5539999999946</v>
      </c>
      <c r="H1621" s="2">
        <f t="shared" si="71"/>
        <v>0.15000000013969839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203413.84999999998</v>
      </c>
      <c r="D1681" s="1">
        <v>0</v>
      </c>
      <c r="E1681" s="1">
        <v>0</v>
      </c>
      <c r="F1681" s="1">
        <v>0</v>
      </c>
      <c r="G1681" s="2">
        <f t="shared" si="70"/>
        <v>20341.384999999998</v>
      </c>
      <c r="H1681" s="2">
        <f t="shared" si="71"/>
        <v>0.15000000002328306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885.36</v>
      </c>
      <c r="D1682" s="1">
        <v>0</v>
      </c>
      <c r="E1682" s="1">
        <v>0</v>
      </c>
      <c r="F1682" s="1">
        <v>0</v>
      </c>
      <c r="G1682" s="2">
        <f t="shared" si="70"/>
        <v>89.421360000000007</v>
      </c>
      <c r="H1682" s="2">
        <f t="shared" si="71"/>
        <v>0.36000000000001364</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202528.49</v>
      </c>
      <c r="D1683" s="1">
        <v>0</v>
      </c>
      <c r="E1683" s="1">
        <v>0</v>
      </c>
      <c r="F1683" s="1">
        <v>0</v>
      </c>
      <c r="G1683" s="2">
        <f t="shared" si="70"/>
        <v>20657.905979999996</v>
      </c>
      <c r="H1683" s="2">
        <f t="shared" si="71"/>
        <v>0.48999999999068677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3540</v>
      </c>
      <c r="B1" s="396"/>
      <c r="C1" s="396"/>
    </row>
    <row r="2" spans="1:16" ht="33" customHeight="1" x14ac:dyDescent="0.2">
      <c r="A2" s="397" t="s">
        <v>3541</v>
      </c>
      <c r="B2" s="398"/>
      <c r="C2" s="388"/>
      <c r="D2" s="4"/>
      <c r="E2" s="4"/>
      <c r="F2" s="4"/>
      <c r="G2" s="4"/>
      <c r="H2" s="4"/>
      <c r="I2" s="4"/>
      <c r="J2" s="4"/>
      <c r="K2" s="4"/>
      <c r="L2" s="4"/>
      <c r="M2" s="4"/>
      <c r="N2" s="4"/>
      <c r="O2" s="4"/>
      <c r="P2" s="4"/>
    </row>
    <row r="3" spans="1:16" ht="18.75" customHeight="1" x14ac:dyDescent="0.2">
      <c r="A3" s="232" t="s">
        <v>3542</v>
      </c>
      <c r="B3" s="399" t="s">
        <v>3543</v>
      </c>
      <c r="C3" s="388"/>
      <c r="D3" s="4"/>
      <c r="E3" s="4"/>
      <c r="F3" s="4"/>
      <c r="G3" s="4"/>
      <c r="H3" s="4"/>
      <c r="I3" s="4"/>
      <c r="J3" s="4"/>
      <c r="K3" s="4"/>
      <c r="L3" s="4"/>
      <c r="M3" s="4"/>
      <c r="N3" s="4"/>
      <c r="O3" s="4"/>
      <c r="P3" s="4"/>
    </row>
    <row r="4" spans="1:16" ht="37.5" hidden="1" customHeight="1" x14ac:dyDescent="0.2">
      <c r="A4" s="233" t="s">
        <v>3544</v>
      </c>
      <c r="B4" s="387" t="s">
        <v>3545</v>
      </c>
      <c r="C4" s="388"/>
      <c r="D4" s="4"/>
      <c r="E4" s="4"/>
      <c r="F4" s="4"/>
      <c r="G4" s="4"/>
      <c r="H4" s="4"/>
      <c r="I4" s="4"/>
      <c r="J4" s="4"/>
      <c r="K4" s="4"/>
      <c r="L4" s="4"/>
      <c r="M4" s="4"/>
      <c r="N4" s="4"/>
      <c r="O4" s="4"/>
      <c r="P4" s="4"/>
    </row>
    <row r="5" spans="1:16" ht="48" hidden="1" customHeight="1" x14ac:dyDescent="0.2">
      <c r="A5" s="233" t="s">
        <v>3544</v>
      </c>
      <c r="B5" s="387" t="s">
        <v>3546</v>
      </c>
      <c r="C5" s="388"/>
      <c r="D5" s="4"/>
      <c r="E5" s="4"/>
      <c r="F5" s="4"/>
      <c r="G5" s="4"/>
      <c r="H5" s="4"/>
      <c r="I5" s="4"/>
      <c r="J5" s="4"/>
      <c r="K5" s="4"/>
      <c r="L5" s="4"/>
      <c r="M5" s="4"/>
      <c r="N5" s="4"/>
      <c r="O5" s="4"/>
      <c r="P5" s="4"/>
    </row>
    <row r="6" spans="1:16" ht="59.25" hidden="1" customHeight="1" x14ac:dyDescent="0.2">
      <c r="A6" s="233" t="s">
        <v>3544</v>
      </c>
      <c r="B6" s="387" t="s">
        <v>3547</v>
      </c>
      <c r="C6" s="388"/>
      <c r="D6" s="4"/>
      <c r="E6" s="4"/>
      <c r="F6" s="4"/>
      <c r="G6" s="4"/>
      <c r="H6" s="4"/>
      <c r="I6" s="4"/>
      <c r="J6" s="4"/>
      <c r="K6" s="4"/>
      <c r="L6" s="4"/>
      <c r="M6" s="4"/>
      <c r="N6" s="4"/>
      <c r="O6" s="4"/>
      <c r="P6" s="4"/>
    </row>
    <row r="7" spans="1:16" ht="48" hidden="1" customHeight="1" x14ac:dyDescent="0.2">
      <c r="A7" s="233" t="s">
        <v>3548</v>
      </c>
      <c r="B7" s="387" t="s">
        <v>3549</v>
      </c>
      <c r="C7" s="388"/>
      <c r="D7" s="4"/>
      <c r="E7" s="4"/>
      <c r="F7" s="4"/>
      <c r="G7" s="4"/>
      <c r="H7" s="4"/>
      <c r="I7" s="4"/>
      <c r="J7" s="4"/>
      <c r="K7" s="4"/>
      <c r="L7" s="4"/>
      <c r="M7" s="4"/>
      <c r="N7" s="4"/>
      <c r="O7" s="4"/>
      <c r="P7" s="4"/>
    </row>
    <row r="8" spans="1:16" ht="41.25" hidden="1" customHeight="1" x14ac:dyDescent="0.2">
      <c r="A8" s="233" t="s">
        <v>3550</v>
      </c>
      <c r="B8" s="387" t="s">
        <v>3551</v>
      </c>
      <c r="C8" s="388"/>
      <c r="D8" s="4"/>
      <c r="E8" s="4"/>
      <c r="F8" s="4"/>
      <c r="G8" s="4"/>
      <c r="H8" s="4"/>
      <c r="I8" s="4"/>
      <c r="J8" s="4"/>
      <c r="K8" s="4"/>
      <c r="L8" s="4"/>
      <c r="M8" s="4"/>
      <c r="N8" s="4"/>
      <c r="O8" s="4"/>
      <c r="P8" s="4"/>
    </row>
    <row r="9" spans="1:16" ht="59.25" hidden="1" customHeight="1" x14ac:dyDescent="0.2">
      <c r="A9" s="233" t="s">
        <v>3552</v>
      </c>
      <c r="B9" s="387" t="s">
        <v>3553</v>
      </c>
      <c r="C9" s="388"/>
      <c r="D9" s="4"/>
      <c r="E9" s="4"/>
      <c r="F9" s="4"/>
      <c r="G9" s="4"/>
      <c r="H9" s="4"/>
      <c r="I9" s="4"/>
      <c r="J9" s="4"/>
      <c r="K9" s="4"/>
      <c r="L9" s="4"/>
      <c r="M9" s="4"/>
      <c r="N9" s="4"/>
      <c r="O9" s="4"/>
      <c r="P9" s="4"/>
    </row>
    <row r="10" spans="1:16" ht="61.5" hidden="1" customHeight="1" x14ac:dyDescent="0.2">
      <c r="A10" s="233" t="s">
        <v>3552</v>
      </c>
      <c r="B10" s="387" t="s">
        <v>3554</v>
      </c>
      <c r="C10" s="388"/>
      <c r="D10" s="4"/>
      <c r="E10" s="4"/>
      <c r="F10" s="4"/>
      <c r="G10" s="4"/>
      <c r="H10" s="4"/>
      <c r="I10" s="4"/>
      <c r="J10" s="4"/>
      <c r="K10" s="4"/>
      <c r="L10" s="4"/>
      <c r="M10" s="4"/>
      <c r="N10" s="4"/>
      <c r="O10" s="4"/>
      <c r="P10" s="4"/>
    </row>
    <row r="11" spans="1:16" ht="43.5" hidden="1" customHeight="1" x14ac:dyDescent="0.2">
      <c r="A11" s="233" t="s">
        <v>3552</v>
      </c>
      <c r="B11" s="387" t="s">
        <v>3555</v>
      </c>
      <c r="C11" s="388"/>
      <c r="D11" s="4"/>
      <c r="E11" s="4"/>
      <c r="F11" s="4"/>
      <c r="G11" s="4"/>
      <c r="H11" s="4"/>
      <c r="I11" s="4"/>
      <c r="J11" s="4"/>
      <c r="K11" s="4"/>
      <c r="L11" s="4"/>
      <c r="M11" s="4"/>
      <c r="N11" s="4"/>
      <c r="O11" s="4"/>
      <c r="P11" s="4"/>
    </row>
    <row r="12" spans="1:16" ht="27.75" hidden="1" customHeight="1" x14ac:dyDescent="0.2">
      <c r="A12" s="233" t="s">
        <v>3556</v>
      </c>
      <c r="B12" s="387" t="s">
        <v>3557</v>
      </c>
      <c r="C12" s="388"/>
      <c r="D12" s="4"/>
      <c r="E12" s="4"/>
      <c r="F12" s="4"/>
      <c r="G12" s="4"/>
      <c r="H12" s="4"/>
      <c r="I12" s="4"/>
      <c r="J12" s="4"/>
      <c r="K12" s="4"/>
      <c r="L12" s="4"/>
      <c r="M12" s="4"/>
      <c r="N12" s="4"/>
      <c r="O12" s="4"/>
      <c r="P12" s="4"/>
    </row>
    <row r="13" spans="1:16" ht="27.75" hidden="1" customHeight="1" x14ac:dyDescent="0.2">
      <c r="A13" s="233" t="s">
        <v>3558</v>
      </c>
      <c r="B13" s="387" t="s">
        <v>3559</v>
      </c>
      <c r="C13" s="388"/>
      <c r="D13" s="4"/>
      <c r="E13" s="4"/>
      <c r="F13" s="4"/>
      <c r="G13" s="4"/>
      <c r="H13" s="4"/>
      <c r="I13" s="4"/>
      <c r="J13" s="4"/>
      <c r="K13" s="4"/>
      <c r="L13" s="4"/>
      <c r="M13" s="4"/>
      <c r="N13" s="4"/>
      <c r="O13" s="4"/>
      <c r="P13" s="4"/>
    </row>
    <row r="14" spans="1:16" ht="45.75" hidden="1" customHeight="1" x14ac:dyDescent="0.2">
      <c r="A14" s="233" t="s">
        <v>3560</v>
      </c>
      <c r="B14" s="387" t="s">
        <v>3561</v>
      </c>
      <c r="C14" s="388"/>
      <c r="D14" s="4"/>
      <c r="E14" s="4"/>
      <c r="F14" s="4"/>
      <c r="G14" s="4"/>
      <c r="H14" s="4"/>
      <c r="I14" s="4"/>
      <c r="J14" s="4"/>
      <c r="K14" s="4"/>
      <c r="L14" s="4"/>
      <c r="M14" s="4"/>
      <c r="N14" s="4"/>
      <c r="O14" s="4"/>
      <c r="P14" s="4"/>
    </row>
    <row r="15" spans="1:16" ht="45.75" hidden="1" customHeight="1" x14ac:dyDescent="0.2">
      <c r="A15" s="233" t="s">
        <v>3562</v>
      </c>
      <c r="B15" s="387" t="s">
        <v>3563</v>
      </c>
      <c r="C15" s="388"/>
      <c r="D15" s="4"/>
      <c r="E15" s="4"/>
      <c r="F15" s="4"/>
      <c r="G15" s="4"/>
      <c r="H15" s="4"/>
      <c r="I15" s="4"/>
      <c r="J15" s="4"/>
      <c r="K15" s="4"/>
      <c r="L15" s="4"/>
      <c r="M15" s="4"/>
      <c r="N15" s="4"/>
      <c r="O15" s="4"/>
      <c r="P15" s="4"/>
    </row>
    <row r="16" spans="1:16" ht="51" hidden="1" customHeight="1" x14ac:dyDescent="0.2">
      <c r="A16" s="233" t="s">
        <v>3564</v>
      </c>
      <c r="B16" s="387" t="s">
        <v>3565</v>
      </c>
      <c r="C16" s="388"/>
      <c r="D16" s="4"/>
      <c r="E16" s="4"/>
      <c r="F16" s="4"/>
      <c r="G16" s="4"/>
      <c r="H16" s="4"/>
      <c r="I16" s="4"/>
      <c r="J16" s="4"/>
      <c r="K16" s="4"/>
      <c r="L16" s="4"/>
      <c r="M16" s="4"/>
      <c r="N16" s="4"/>
      <c r="O16" s="4"/>
      <c r="P16" s="4"/>
    </row>
    <row r="17" spans="1:16" ht="27.75" hidden="1" customHeight="1" x14ac:dyDescent="0.2">
      <c r="A17" s="233" t="s">
        <v>3566</v>
      </c>
      <c r="B17" s="387" t="s">
        <v>3567</v>
      </c>
      <c r="C17" s="388"/>
      <c r="D17" s="4"/>
      <c r="E17" s="4"/>
      <c r="F17" s="4"/>
      <c r="G17" s="4"/>
      <c r="H17" s="4"/>
      <c r="I17" s="4"/>
      <c r="J17" s="4"/>
      <c r="K17" s="4"/>
      <c r="L17" s="4"/>
      <c r="M17" s="4"/>
      <c r="N17" s="4"/>
      <c r="O17" s="4"/>
      <c r="P17" s="4"/>
    </row>
    <row r="18" spans="1:16" ht="27.75" hidden="1" customHeight="1" x14ac:dyDescent="0.2">
      <c r="A18" s="233" t="s">
        <v>3568</v>
      </c>
      <c r="B18" s="387" t="s">
        <v>3569</v>
      </c>
      <c r="C18" s="388"/>
      <c r="D18" s="4"/>
      <c r="E18" s="4"/>
      <c r="F18" s="4"/>
      <c r="G18" s="4"/>
      <c r="H18" s="4"/>
      <c r="I18" s="4"/>
      <c r="J18" s="4"/>
      <c r="K18" s="4"/>
      <c r="L18" s="4"/>
      <c r="M18" s="4"/>
      <c r="N18" s="4"/>
      <c r="O18" s="4"/>
      <c r="P18" s="4"/>
    </row>
    <row r="19" spans="1:16" ht="45" hidden="1" customHeight="1" x14ac:dyDescent="0.2">
      <c r="A19" s="233" t="s">
        <v>3568</v>
      </c>
      <c r="B19" s="387" t="s">
        <v>3570</v>
      </c>
      <c r="C19" s="388"/>
      <c r="D19" s="4"/>
      <c r="E19" s="4"/>
      <c r="F19" s="4"/>
      <c r="G19" s="4"/>
      <c r="H19" s="4"/>
      <c r="I19" s="4"/>
      <c r="J19" s="4"/>
      <c r="K19" s="4"/>
      <c r="L19" s="4"/>
      <c r="M19" s="4"/>
      <c r="N19" s="4"/>
      <c r="O19" s="4"/>
      <c r="P19" s="4"/>
    </row>
    <row r="20" spans="1:16" ht="45" hidden="1" customHeight="1" x14ac:dyDescent="0.2">
      <c r="A20" s="233" t="s">
        <v>3571</v>
      </c>
      <c r="B20" s="387" t="s">
        <v>3572</v>
      </c>
      <c r="C20" s="388"/>
      <c r="D20" s="4"/>
      <c r="E20" s="4"/>
      <c r="F20" s="4"/>
      <c r="G20" s="4"/>
      <c r="H20" s="4"/>
      <c r="I20" s="4"/>
      <c r="J20" s="4"/>
      <c r="K20" s="4"/>
      <c r="L20" s="4"/>
      <c r="M20" s="4"/>
      <c r="N20" s="4"/>
      <c r="O20" s="4"/>
      <c r="P20" s="4"/>
    </row>
    <row r="21" spans="1:16" ht="30" hidden="1" customHeight="1" x14ac:dyDescent="0.2">
      <c r="A21" s="233" t="s">
        <v>3573</v>
      </c>
      <c r="B21" s="387" t="s">
        <v>3574</v>
      </c>
      <c r="C21" s="388"/>
      <c r="D21" s="4"/>
      <c r="E21" s="4"/>
      <c r="F21" s="4"/>
      <c r="G21" s="4"/>
      <c r="H21" s="4"/>
      <c r="I21" s="4"/>
      <c r="J21" s="4"/>
      <c r="K21" s="4"/>
      <c r="L21" s="4"/>
      <c r="M21" s="4"/>
      <c r="N21" s="4"/>
      <c r="O21" s="4"/>
      <c r="P21" s="4"/>
    </row>
    <row r="22" spans="1:16" ht="30" hidden="1" customHeight="1" x14ac:dyDescent="0.2">
      <c r="A22" s="233" t="s">
        <v>3575</v>
      </c>
      <c r="B22" s="387" t="s">
        <v>3576</v>
      </c>
      <c r="C22" s="388"/>
      <c r="D22" s="4"/>
      <c r="E22" s="4"/>
      <c r="F22" s="4"/>
      <c r="G22" s="4"/>
      <c r="H22" s="4"/>
      <c r="I22" s="4"/>
      <c r="J22" s="4"/>
      <c r="K22" s="4"/>
      <c r="L22" s="4"/>
      <c r="M22" s="4"/>
      <c r="N22" s="4"/>
      <c r="O22" s="4"/>
      <c r="P22" s="4"/>
    </row>
    <row r="23" spans="1:16" ht="30" hidden="1" customHeight="1" x14ac:dyDescent="0.2">
      <c r="A23" s="233" t="s">
        <v>3577</v>
      </c>
      <c r="B23" s="387" t="s">
        <v>3578</v>
      </c>
      <c r="C23" s="388"/>
      <c r="D23" s="4"/>
      <c r="E23" s="4"/>
      <c r="F23" s="4"/>
      <c r="G23" s="4"/>
      <c r="H23" s="4"/>
      <c r="I23" s="4"/>
      <c r="J23" s="4"/>
      <c r="K23" s="4"/>
      <c r="L23" s="4"/>
      <c r="M23" s="4"/>
      <c r="N23" s="4"/>
      <c r="O23" s="4"/>
      <c r="P23" s="4"/>
    </row>
    <row r="24" spans="1:16" ht="30" hidden="1" customHeight="1" x14ac:dyDescent="0.2">
      <c r="A24" s="233" t="s">
        <v>3579</v>
      </c>
      <c r="B24" s="387" t="s">
        <v>3580</v>
      </c>
      <c r="C24" s="388"/>
      <c r="D24" s="4"/>
      <c r="E24" s="4"/>
      <c r="F24" s="4"/>
      <c r="G24" s="4"/>
      <c r="H24" s="4"/>
      <c r="I24" s="4"/>
      <c r="J24" s="4"/>
      <c r="K24" s="4"/>
      <c r="L24" s="4"/>
      <c r="M24" s="4"/>
      <c r="N24" s="4"/>
      <c r="O24" s="4"/>
      <c r="P24" s="4"/>
    </row>
    <row r="25" spans="1:16" ht="30" hidden="1" customHeight="1" x14ac:dyDescent="0.2">
      <c r="A25" s="233" t="s">
        <v>3581</v>
      </c>
      <c r="B25" s="387" t="s">
        <v>3582</v>
      </c>
      <c r="C25" s="388"/>
      <c r="D25" s="4"/>
      <c r="E25" s="4"/>
      <c r="F25" s="4"/>
      <c r="G25" s="4"/>
      <c r="H25" s="4"/>
      <c r="I25" s="4"/>
      <c r="J25" s="4"/>
      <c r="K25" s="4"/>
      <c r="L25" s="4"/>
      <c r="M25" s="4"/>
      <c r="N25" s="4"/>
      <c r="O25" s="4"/>
      <c r="P25" s="4"/>
    </row>
    <row r="26" spans="1:16" ht="30" hidden="1" customHeight="1" x14ac:dyDescent="0.2">
      <c r="A26" s="233" t="s">
        <v>3583</v>
      </c>
      <c r="B26" s="387" t="s">
        <v>3584</v>
      </c>
      <c r="C26" s="388"/>
      <c r="D26" s="4"/>
      <c r="E26" s="4"/>
      <c r="F26" s="4"/>
      <c r="G26" s="4"/>
      <c r="H26" s="4"/>
      <c r="I26" s="4"/>
      <c r="J26" s="4"/>
      <c r="K26" s="4"/>
      <c r="L26" s="4"/>
      <c r="M26" s="4"/>
      <c r="N26" s="4"/>
      <c r="O26" s="4"/>
      <c r="P26" s="4"/>
    </row>
    <row r="27" spans="1:16" ht="70.5" hidden="1" customHeight="1" x14ac:dyDescent="0.2">
      <c r="A27" s="233" t="s">
        <v>3585</v>
      </c>
      <c r="B27" s="387" t="s">
        <v>3586</v>
      </c>
      <c r="C27" s="388"/>
      <c r="D27" s="4"/>
      <c r="E27" s="4"/>
      <c r="F27" s="4"/>
      <c r="G27" s="4"/>
      <c r="H27" s="4"/>
      <c r="I27" s="4"/>
      <c r="J27" s="4"/>
      <c r="K27" s="4"/>
      <c r="L27" s="4"/>
      <c r="M27" s="4"/>
      <c r="N27" s="4"/>
      <c r="O27" s="4"/>
      <c r="P27" s="4"/>
    </row>
    <row r="28" spans="1:16" ht="48" hidden="1" customHeight="1" x14ac:dyDescent="0.2">
      <c r="A28" s="233" t="s">
        <v>3587</v>
      </c>
      <c r="B28" s="387" t="s">
        <v>3588</v>
      </c>
      <c r="C28" s="388"/>
      <c r="D28" s="4"/>
      <c r="E28" s="4"/>
      <c r="F28" s="4"/>
      <c r="G28" s="4"/>
      <c r="H28" s="4"/>
      <c r="I28" s="4"/>
      <c r="J28" s="4"/>
      <c r="K28" s="4"/>
      <c r="L28" s="4"/>
      <c r="M28" s="4"/>
      <c r="N28" s="4"/>
      <c r="O28" s="4"/>
      <c r="P28" s="4"/>
    </row>
    <row r="29" spans="1:16" ht="100.5" hidden="1" customHeight="1" x14ac:dyDescent="0.2">
      <c r="A29" s="233" t="s">
        <v>3589</v>
      </c>
      <c r="B29" s="387" t="s">
        <v>3590</v>
      </c>
      <c r="C29" s="388"/>
      <c r="D29" s="4"/>
      <c r="E29" s="4"/>
      <c r="F29" s="4"/>
      <c r="G29" s="4"/>
      <c r="H29" s="4"/>
      <c r="I29" s="4"/>
      <c r="J29" s="4"/>
      <c r="K29" s="4"/>
      <c r="L29" s="4"/>
      <c r="M29" s="4"/>
      <c r="N29" s="4"/>
      <c r="O29" s="4"/>
      <c r="P29" s="4"/>
    </row>
    <row r="30" spans="1:16" ht="45" hidden="1" customHeight="1" x14ac:dyDescent="0.2">
      <c r="A30" s="233" t="s">
        <v>3591</v>
      </c>
      <c r="B30" s="387" t="s">
        <v>3592</v>
      </c>
      <c r="C30" s="388"/>
      <c r="D30" s="4"/>
      <c r="E30" s="4"/>
      <c r="F30" s="4"/>
      <c r="G30" s="4"/>
      <c r="H30" s="4"/>
      <c r="I30" s="4"/>
      <c r="J30" s="4"/>
      <c r="K30" s="4"/>
      <c r="L30" s="4"/>
      <c r="M30" s="4"/>
      <c r="N30" s="4"/>
      <c r="O30" s="4"/>
      <c r="P30" s="4"/>
    </row>
    <row r="31" spans="1:16" ht="45" hidden="1" customHeight="1" x14ac:dyDescent="0.2">
      <c r="A31" s="233" t="s">
        <v>3593</v>
      </c>
      <c r="B31" s="387" t="s">
        <v>3594</v>
      </c>
      <c r="C31" s="388"/>
      <c r="D31" s="4"/>
      <c r="E31" s="4"/>
      <c r="F31" s="4"/>
      <c r="G31" s="4"/>
      <c r="H31" s="4"/>
      <c r="I31" s="4"/>
      <c r="J31" s="4"/>
      <c r="K31" s="4"/>
      <c r="L31" s="4"/>
      <c r="M31" s="4"/>
      <c r="N31" s="4"/>
      <c r="O31" s="4"/>
      <c r="P31" s="4"/>
    </row>
    <row r="32" spans="1:16" ht="45" hidden="1" customHeight="1" x14ac:dyDescent="0.2">
      <c r="A32" s="233" t="s">
        <v>3595</v>
      </c>
      <c r="B32" s="387" t="s">
        <v>3596</v>
      </c>
      <c r="C32" s="388"/>
      <c r="D32" s="4"/>
      <c r="E32" s="4"/>
      <c r="F32" s="4"/>
      <c r="G32" s="4"/>
      <c r="H32" s="4"/>
      <c r="I32" s="4"/>
      <c r="J32" s="4"/>
      <c r="K32" s="4"/>
      <c r="L32" s="4"/>
      <c r="M32" s="4"/>
      <c r="N32" s="4"/>
      <c r="O32" s="4"/>
      <c r="P32" s="4"/>
    </row>
    <row r="33" spans="1:16" ht="72" hidden="1" customHeight="1" x14ac:dyDescent="0.2">
      <c r="A33" s="233" t="s">
        <v>3597</v>
      </c>
      <c r="B33" s="387" t="s">
        <v>3598</v>
      </c>
      <c r="C33" s="388"/>
      <c r="D33" s="4"/>
      <c r="E33" s="4"/>
      <c r="F33" s="4"/>
      <c r="G33" s="4"/>
      <c r="H33" s="4"/>
      <c r="I33" s="4"/>
      <c r="J33" s="4"/>
      <c r="K33" s="4"/>
      <c r="L33" s="4"/>
      <c r="M33" s="4"/>
      <c r="N33" s="4"/>
      <c r="O33" s="4"/>
      <c r="P33" s="4"/>
    </row>
    <row r="34" spans="1:16" ht="79.5" hidden="1" customHeight="1" x14ac:dyDescent="0.2">
      <c r="A34" s="233" t="s">
        <v>3599</v>
      </c>
      <c r="B34" s="387" t="s">
        <v>3600</v>
      </c>
      <c r="C34" s="388"/>
      <c r="D34" s="4"/>
      <c r="E34" s="4"/>
      <c r="F34" s="4"/>
      <c r="G34" s="4"/>
      <c r="H34" s="4"/>
      <c r="I34" s="4"/>
      <c r="J34" s="4"/>
      <c r="K34" s="4"/>
      <c r="L34" s="4"/>
      <c r="M34" s="4"/>
      <c r="N34" s="4"/>
      <c r="O34" s="4"/>
      <c r="P34" s="4"/>
    </row>
    <row r="35" spans="1:16" ht="70.5" hidden="1" customHeight="1" x14ac:dyDescent="0.2">
      <c r="A35" s="233" t="s">
        <v>3601</v>
      </c>
      <c r="B35" s="387" t="s">
        <v>3602</v>
      </c>
      <c r="C35" s="388"/>
      <c r="D35" s="4"/>
      <c r="E35" s="4"/>
      <c r="F35" s="4"/>
      <c r="G35" s="4"/>
      <c r="H35" s="4"/>
      <c r="I35" s="4"/>
      <c r="J35" s="4"/>
      <c r="K35" s="4"/>
      <c r="L35" s="4"/>
      <c r="M35" s="4"/>
      <c r="N35" s="4"/>
      <c r="O35" s="4"/>
      <c r="P35" s="4"/>
    </row>
    <row r="36" spans="1:16" ht="45.75" hidden="1" customHeight="1" x14ac:dyDescent="0.2">
      <c r="A36" s="233" t="s">
        <v>3603</v>
      </c>
      <c r="B36" s="387" t="s">
        <v>3604</v>
      </c>
      <c r="C36" s="388"/>
      <c r="D36" s="4"/>
      <c r="E36" s="4"/>
      <c r="F36" s="4"/>
      <c r="G36" s="4"/>
      <c r="H36" s="4"/>
      <c r="I36" s="4"/>
      <c r="J36" s="4"/>
      <c r="K36" s="4"/>
      <c r="L36" s="4"/>
      <c r="M36" s="4"/>
      <c r="N36" s="4"/>
      <c r="O36" s="4"/>
      <c r="P36" s="4"/>
    </row>
    <row r="37" spans="1:16" ht="54.75" hidden="1" customHeight="1" x14ac:dyDescent="0.2">
      <c r="A37" s="233" t="s">
        <v>3605</v>
      </c>
      <c r="B37" s="387" t="s">
        <v>3606</v>
      </c>
      <c r="C37" s="388"/>
      <c r="D37" s="4"/>
      <c r="E37" s="4"/>
      <c r="F37" s="4"/>
      <c r="G37" s="4"/>
      <c r="H37" s="4"/>
      <c r="I37" s="4"/>
      <c r="J37" s="4"/>
      <c r="K37" s="4"/>
      <c r="L37" s="4"/>
      <c r="M37" s="4"/>
      <c r="N37" s="4"/>
      <c r="O37" s="4"/>
      <c r="P37" s="4"/>
    </row>
    <row r="38" spans="1:16" ht="37.5" hidden="1" customHeight="1" x14ac:dyDescent="0.2">
      <c r="A38" s="233" t="s">
        <v>3607</v>
      </c>
      <c r="B38" s="387" t="s">
        <v>3608</v>
      </c>
      <c r="C38" s="388"/>
      <c r="D38" s="4"/>
      <c r="E38" s="4"/>
      <c r="F38" s="4"/>
      <c r="G38" s="4"/>
      <c r="H38" s="4"/>
      <c r="I38" s="4"/>
      <c r="J38" s="4"/>
      <c r="K38" s="4"/>
      <c r="L38" s="4"/>
      <c r="M38" s="4"/>
      <c r="N38" s="4"/>
      <c r="O38" s="4"/>
      <c r="P38" s="4"/>
    </row>
    <row r="39" spans="1:16" ht="61.5" hidden="1" customHeight="1" x14ac:dyDescent="0.2">
      <c r="A39" s="233" t="s">
        <v>3609</v>
      </c>
      <c r="B39" s="387" t="s">
        <v>3610</v>
      </c>
      <c r="C39" s="388"/>
      <c r="D39" s="4"/>
      <c r="E39" s="4"/>
      <c r="F39" s="4"/>
      <c r="G39" s="4"/>
      <c r="H39" s="4"/>
      <c r="I39" s="4"/>
      <c r="J39" s="4"/>
      <c r="K39" s="4"/>
      <c r="L39" s="4"/>
      <c r="M39" s="4"/>
      <c r="N39" s="4"/>
      <c r="O39" s="4"/>
      <c r="P39" s="4"/>
    </row>
    <row r="40" spans="1:16" ht="53.25" hidden="1" customHeight="1" x14ac:dyDescent="0.2">
      <c r="A40" s="233" t="s">
        <v>3611</v>
      </c>
      <c r="B40" s="387" t="s">
        <v>3612</v>
      </c>
      <c r="C40" s="388"/>
      <c r="D40" s="4"/>
      <c r="E40" s="4"/>
      <c r="F40" s="4"/>
      <c r="G40" s="4"/>
      <c r="H40" s="4"/>
      <c r="I40" s="4"/>
      <c r="J40" s="4"/>
      <c r="K40" s="4"/>
      <c r="L40" s="4"/>
      <c r="M40" s="4"/>
      <c r="N40" s="4"/>
      <c r="O40" s="4"/>
      <c r="P40" s="4"/>
    </row>
    <row r="41" spans="1:16" ht="73.5" hidden="1" customHeight="1" x14ac:dyDescent="0.2">
      <c r="A41" s="233" t="s">
        <v>3613</v>
      </c>
      <c r="B41" s="387" t="s">
        <v>3614</v>
      </c>
      <c r="C41" s="388"/>
      <c r="D41" s="4"/>
      <c r="E41" s="4"/>
      <c r="F41" s="4"/>
      <c r="G41" s="4"/>
      <c r="H41" s="4"/>
      <c r="I41" s="4"/>
      <c r="J41" s="4"/>
      <c r="K41" s="4"/>
      <c r="L41" s="4"/>
      <c r="M41" s="4"/>
      <c r="N41" s="4"/>
      <c r="O41" s="4"/>
      <c r="P41" s="4"/>
    </row>
    <row r="42" spans="1:16" ht="57.75" hidden="1" customHeight="1" x14ac:dyDescent="0.2">
      <c r="A42" s="233" t="s">
        <v>3615</v>
      </c>
      <c r="B42" s="387" t="s">
        <v>3616</v>
      </c>
      <c r="C42" s="388"/>
      <c r="D42" s="4"/>
      <c r="E42" s="4"/>
      <c r="F42" s="4"/>
      <c r="G42" s="4"/>
      <c r="H42" s="4"/>
      <c r="I42" s="4"/>
      <c r="J42" s="4"/>
      <c r="K42" s="4"/>
      <c r="L42" s="4"/>
      <c r="M42" s="4"/>
      <c r="N42" s="4"/>
      <c r="O42" s="4"/>
      <c r="P42" s="4"/>
    </row>
    <row r="43" spans="1:16" ht="84" hidden="1" customHeight="1" x14ac:dyDescent="0.2">
      <c r="A43" s="233" t="s">
        <v>3617</v>
      </c>
      <c r="B43" s="387" t="s">
        <v>3618</v>
      </c>
      <c r="C43" s="388"/>
      <c r="D43" s="4"/>
      <c r="E43" s="4"/>
      <c r="F43" s="4"/>
      <c r="G43" s="4"/>
      <c r="H43" s="4"/>
      <c r="I43" s="4"/>
      <c r="J43" s="4"/>
      <c r="K43" s="4"/>
      <c r="L43" s="4"/>
      <c r="M43" s="4"/>
      <c r="N43" s="4"/>
      <c r="O43" s="4"/>
      <c r="P43" s="4"/>
    </row>
    <row r="44" spans="1:16" ht="48" hidden="1" customHeight="1" x14ac:dyDescent="0.2">
      <c r="A44" s="233" t="s">
        <v>3619</v>
      </c>
      <c r="B44" s="387" t="s">
        <v>3620</v>
      </c>
      <c r="C44" s="388"/>
      <c r="D44" s="4"/>
      <c r="E44" s="4"/>
      <c r="F44" s="4"/>
      <c r="G44" s="4"/>
      <c r="H44" s="4"/>
      <c r="I44" s="4"/>
      <c r="J44" s="4"/>
      <c r="K44" s="4"/>
      <c r="L44" s="4"/>
      <c r="M44" s="4"/>
      <c r="N44" s="4"/>
      <c r="O44" s="4"/>
      <c r="P44" s="4"/>
    </row>
    <row r="45" spans="1:16" ht="57" hidden="1" customHeight="1" x14ac:dyDescent="0.2">
      <c r="A45" s="233" t="s">
        <v>3621</v>
      </c>
      <c r="B45" s="387" t="s">
        <v>3622</v>
      </c>
      <c r="C45" s="388"/>
      <c r="D45" s="4"/>
      <c r="E45" s="4"/>
      <c r="F45" s="4"/>
      <c r="G45" s="4"/>
      <c r="H45" s="4"/>
      <c r="I45" s="4"/>
      <c r="J45" s="4"/>
      <c r="K45" s="4"/>
      <c r="L45" s="4"/>
      <c r="M45" s="4"/>
      <c r="N45" s="4"/>
      <c r="O45" s="4"/>
      <c r="P45" s="4"/>
    </row>
    <row r="46" spans="1:16" ht="73.5" hidden="1" customHeight="1" x14ac:dyDescent="0.2">
      <c r="A46" s="233" t="s">
        <v>3623</v>
      </c>
      <c r="B46" s="392" t="s">
        <v>3624</v>
      </c>
      <c r="C46" s="388"/>
      <c r="D46" s="4"/>
      <c r="E46" s="4"/>
      <c r="F46" s="4"/>
      <c r="G46" s="4"/>
      <c r="H46" s="4"/>
      <c r="I46" s="4"/>
      <c r="J46" s="4"/>
      <c r="K46" s="4"/>
      <c r="L46" s="4"/>
      <c r="M46" s="4"/>
      <c r="N46" s="4"/>
      <c r="O46" s="4"/>
      <c r="P46" s="4"/>
    </row>
    <row r="47" spans="1:16" ht="66" hidden="1" customHeight="1" x14ac:dyDescent="0.2">
      <c r="A47" s="38" t="s">
        <v>3625</v>
      </c>
      <c r="B47" s="393" t="s">
        <v>3626</v>
      </c>
      <c r="C47" s="393"/>
      <c r="D47" s="4"/>
      <c r="E47" s="4"/>
      <c r="F47" s="4"/>
      <c r="G47" s="4"/>
      <c r="H47" s="4"/>
      <c r="I47" s="4"/>
      <c r="J47" s="4"/>
      <c r="K47" s="4"/>
      <c r="L47" s="4"/>
      <c r="M47" s="4"/>
      <c r="N47" s="4"/>
      <c r="O47" s="4"/>
      <c r="P47" s="4"/>
    </row>
    <row r="48" spans="1:16" ht="123.75" customHeight="1" x14ac:dyDescent="0.2">
      <c r="A48" s="201" t="s">
        <v>3627</v>
      </c>
      <c r="B48" s="391" t="s">
        <v>3628</v>
      </c>
      <c r="C48" s="390"/>
      <c r="D48" s="4"/>
      <c r="E48" s="4"/>
      <c r="F48" s="4"/>
      <c r="G48" s="4"/>
      <c r="H48" s="4"/>
      <c r="I48" s="4"/>
      <c r="J48" s="4"/>
      <c r="K48" s="4"/>
      <c r="L48" s="4"/>
      <c r="M48" s="4"/>
      <c r="N48" s="4"/>
      <c r="O48" s="4"/>
      <c r="P48" s="4"/>
    </row>
    <row r="49" spans="1:16" ht="34.5" customHeight="1" x14ac:dyDescent="0.2">
      <c r="A49" s="201" t="s">
        <v>3629</v>
      </c>
      <c r="B49" s="389" t="s">
        <v>3630</v>
      </c>
      <c r="C49" s="390"/>
      <c r="D49" s="4"/>
      <c r="E49" s="4"/>
      <c r="F49" s="4"/>
      <c r="G49" s="4"/>
      <c r="H49" s="4"/>
      <c r="I49" s="4"/>
      <c r="J49" s="4"/>
      <c r="K49" s="4"/>
      <c r="L49" s="4"/>
      <c r="M49" s="4"/>
      <c r="N49" s="4"/>
      <c r="O49" s="4"/>
      <c r="P49" s="4"/>
    </row>
    <row r="50" spans="1:16" ht="34.5" customHeight="1" x14ac:dyDescent="0.2">
      <c r="A50" s="201" t="s">
        <v>3631</v>
      </c>
      <c r="B50" s="389" t="s">
        <v>3632</v>
      </c>
      <c r="C50" s="390"/>
      <c r="D50" s="4"/>
      <c r="E50" s="4"/>
      <c r="F50" s="4"/>
      <c r="G50" s="4"/>
      <c r="H50" s="4"/>
      <c r="I50" s="4"/>
      <c r="J50" s="4"/>
      <c r="K50" s="4"/>
      <c r="L50" s="4"/>
      <c r="M50" s="4"/>
      <c r="N50" s="4"/>
      <c r="O50" s="4"/>
      <c r="P50" s="4"/>
    </row>
    <row r="51" spans="1:16" ht="31.5" customHeight="1" x14ac:dyDescent="0.2">
      <c r="A51" s="234" t="s">
        <v>3633</v>
      </c>
      <c r="B51" s="387" t="s">
        <v>3634</v>
      </c>
      <c r="C51" s="388"/>
      <c r="D51" s="4"/>
      <c r="E51" s="4"/>
      <c r="F51" s="4"/>
      <c r="G51" s="4"/>
      <c r="H51" s="4"/>
      <c r="I51" s="4"/>
      <c r="J51" s="4"/>
      <c r="K51" s="4"/>
      <c r="L51" s="4"/>
      <c r="M51" s="4"/>
      <c r="N51" s="4"/>
      <c r="O51" s="4"/>
      <c r="P51" s="4"/>
    </row>
    <row r="52" spans="1:16" ht="31.5" customHeight="1" x14ac:dyDescent="0.2">
      <c r="A52" s="234" t="s">
        <v>3635</v>
      </c>
      <c r="B52" s="387" t="s">
        <v>3636</v>
      </c>
      <c r="C52" s="388"/>
      <c r="D52" s="4"/>
      <c r="E52" s="4"/>
      <c r="F52" s="4"/>
      <c r="G52" s="4"/>
      <c r="H52" s="4"/>
      <c r="I52" s="4"/>
      <c r="J52" s="4"/>
      <c r="K52" s="4"/>
      <c r="L52" s="4"/>
      <c r="M52" s="4"/>
      <c r="N52" s="4"/>
      <c r="O52" s="4"/>
      <c r="P52" s="4"/>
    </row>
    <row r="53" spans="1:16" ht="31.5" customHeight="1" x14ac:dyDescent="0.2">
      <c r="A53" s="234" t="s">
        <v>3637</v>
      </c>
      <c r="B53" s="394" t="s">
        <v>3638</v>
      </c>
      <c r="C53" s="395"/>
      <c r="D53" s="4"/>
      <c r="E53" s="4"/>
      <c r="F53" s="4"/>
      <c r="G53" s="4"/>
      <c r="H53" s="4"/>
      <c r="I53" s="4"/>
      <c r="J53" s="4"/>
      <c r="K53" s="4"/>
      <c r="L53" s="4"/>
      <c r="M53" s="4"/>
      <c r="N53" s="4"/>
      <c r="O53" s="4"/>
      <c r="P53" s="4"/>
    </row>
    <row r="54" spans="1:16" ht="31.5" customHeight="1" x14ac:dyDescent="0.2">
      <c r="A54" s="234" t="s">
        <v>3639</v>
      </c>
      <c r="B54" s="394" t="s">
        <v>3640</v>
      </c>
      <c r="C54" s="395"/>
      <c r="D54" s="4"/>
      <c r="E54" s="4"/>
      <c r="F54" s="4"/>
      <c r="G54" s="4"/>
      <c r="H54" s="4"/>
      <c r="I54" s="4"/>
      <c r="J54" s="4"/>
      <c r="K54" s="4"/>
      <c r="L54" s="4"/>
      <c r="M54" s="4"/>
      <c r="N54" s="4"/>
      <c r="O54" s="4"/>
      <c r="P54" s="4"/>
    </row>
    <row r="55" spans="1:16" ht="54.6" customHeight="1" x14ac:dyDescent="0.2">
      <c r="A55" s="234" t="s">
        <v>3641</v>
      </c>
      <c r="B55" s="394" t="s">
        <v>3642</v>
      </c>
      <c r="C55" s="395"/>
      <c r="D55" s="4"/>
      <c r="E55" s="4"/>
      <c r="F55" s="4"/>
      <c r="G55" s="4"/>
      <c r="H55" s="4"/>
      <c r="I55" s="4"/>
      <c r="J55" s="4"/>
      <c r="K55" s="4"/>
      <c r="L55" s="4"/>
      <c r="M55" s="4"/>
      <c r="N55" s="4"/>
      <c r="O55" s="4"/>
      <c r="P55" s="4"/>
    </row>
    <row r="56" spans="1:16" ht="54.6" customHeight="1" x14ac:dyDescent="0.2">
      <c r="A56" s="234" t="s">
        <v>3643</v>
      </c>
      <c r="B56" s="394" t="s">
        <v>3644</v>
      </c>
      <c r="C56" s="395"/>
      <c r="D56" s="4"/>
      <c r="E56" s="4"/>
      <c r="F56" s="4"/>
      <c r="G56" s="4"/>
      <c r="H56" s="4"/>
      <c r="I56" s="4"/>
      <c r="J56" s="4"/>
      <c r="K56" s="4"/>
      <c r="L56" s="4"/>
      <c r="M56" s="4"/>
      <c r="N56" s="4"/>
      <c r="O56" s="4"/>
      <c r="P56" s="4"/>
    </row>
    <row r="57" spans="1:16" ht="54" customHeight="1" x14ac:dyDescent="0.2">
      <c r="A57" s="234" t="s">
        <v>3645</v>
      </c>
      <c r="B57" s="394" t="s">
        <v>3646</v>
      </c>
      <c r="C57" s="395"/>
      <c r="D57" s="4"/>
      <c r="E57" s="4"/>
      <c r="F57" s="4"/>
      <c r="G57" s="4"/>
      <c r="H57" s="4"/>
      <c r="I57" s="4"/>
      <c r="J57" s="4"/>
      <c r="K57" s="4"/>
      <c r="L57" s="4"/>
      <c r="M57" s="4"/>
      <c r="N57" s="4"/>
      <c r="O57" s="4"/>
      <c r="P57" s="4"/>
    </row>
    <row r="58" spans="1:16" ht="31.15" customHeight="1" x14ac:dyDescent="0.2">
      <c r="A58" s="293" t="s">
        <v>3647</v>
      </c>
      <c r="B58" s="385" t="s">
        <v>3648</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17763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21"/>
      <c r="F8" s="335" t="s">
        <v>31</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32</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21"/>
      <c r="F10" s="335" t="s">
        <v>35</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36</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21"/>
      <c r="F12" s="318" t="s">
        <v>39</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22" t="s">
        <v>41</v>
      </c>
      <c r="C15" s="334"/>
      <c r="D15" s="334"/>
      <c r="E15" s="334"/>
      <c r="F15" s="324"/>
      <c r="G15" s="200" t="s">
        <v>42</v>
      </c>
      <c r="H15" s="285" t="s">
        <v>43</v>
      </c>
      <c r="I15" s="286" t="s">
        <v>44</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1162531.9300000002</v>
      </c>
      <c r="I16" s="298">
        <f>'PR-RAS'!E6</f>
        <v>1268227.3800000001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1153700.83</v>
      </c>
      <c r="I17" s="298">
        <f>'PR-RAS'!E152</f>
        <v>1434245.57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23566.550000000101</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145345.83000000002</v>
      </c>
      <c r="J19" s="4"/>
      <c r="K19" s="4"/>
      <c r="L19" s="4"/>
      <c r="M19" s="4"/>
      <c r="N19" s="4"/>
      <c r="O19" s="4"/>
      <c r="P19" s="4"/>
      <c r="Q19" s="4"/>
      <c r="R19" s="4"/>
      <c r="S19" s="4"/>
      <c r="T19" s="4"/>
      <c r="U19" s="4"/>
      <c r="V19" s="4"/>
      <c r="W19" s="4"/>
    </row>
    <row r="20" spans="1:23" ht="29.25" customHeight="1" x14ac:dyDescent="0.2">
      <c r="A20" s="199" t="s">
        <v>40</v>
      </c>
      <c r="B20" s="322" t="s">
        <v>41</v>
      </c>
      <c r="C20" s="323"/>
      <c r="D20" s="323"/>
      <c r="E20" s="323"/>
      <c r="F20" s="324"/>
      <c r="G20" s="200" t="s">
        <v>42</v>
      </c>
      <c r="H20" s="285" t="s">
        <v>45</v>
      </c>
      <c r="I20" s="286" t="s">
        <v>46</v>
      </c>
      <c r="J20" s="4"/>
      <c r="K20" s="4"/>
      <c r="L20" s="4"/>
      <c r="M20" s="4"/>
      <c r="N20" s="4"/>
      <c r="O20" s="4"/>
      <c r="P20" s="4"/>
      <c r="Q20" s="4"/>
      <c r="R20" s="4"/>
      <c r="S20" s="4"/>
      <c r="T20" s="4"/>
      <c r="U20" s="4"/>
      <c r="V20" s="4"/>
      <c r="W20" s="4"/>
    </row>
    <row r="21" spans="1:23" ht="12.75" customHeight="1" x14ac:dyDescent="0.2">
      <c r="A21" s="342" t="s">
        <v>31</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22" t="s">
        <v>41</v>
      </c>
      <c r="C25" s="323"/>
      <c r="D25" s="323"/>
      <c r="E25" s="323"/>
      <c r="F25" s="324"/>
      <c r="G25" s="200" t="s">
        <v>42</v>
      </c>
      <c r="H25" s="285" t="s">
        <v>43</v>
      </c>
      <c r="I25" s="286" t="s">
        <v>44</v>
      </c>
      <c r="J25" s="4"/>
      <c r="K25" s="4"/>
      <c r="L25" s="4"/>
      <c r="M25" s="4"/>
      <c r="N25" s="4"/>
      <c r="O25" s="4"/>
      <c r="P25" s="4"/>
      <c r="Q25" s="4"/>
      <c r="R25" s="4"/>
      <c r="S25" s="4"/>
      <c r="T25" s="4"/>
      <c r="U25" s="4"/>
      <c r="V25" s="4"/>
      <c r="W25" s="4"/>
    </row>
    <row r="26" spans="1:23" ht="12.75" customHeight="1" x14ac:dyDescent="0.2">
      <c r="A26" s="342" t="s">
        <v>47</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22" t="s">
        <v>41</v>
      </c>
      <c r="C31" s="323"/>
      <c r="D31" s="323"/>
      <c r="E31" s="323"/>
      <c r="F31" s="324"/>
      <c r="G31" s="200" t="s">
        <v>42</v>
      </c>
      <c r="H31" s="285" t="s">
        <v>48</v>
      </c>
      <c r="I31" s="286" t="s">
        <v>49</v>
      </c>
      <c r="J31" s="4"/>
      <c r="K31" s="4"/>
      <c r="L31" s="4"/>
      <c r="M31" s="4"/>
      <c r="N31" s="4"/>
      <c r="O31" s="4"/>
      <c r="P31" s="4"/>
      <c r="Q31" s="4"/>
      <c r="R31" s="4"/>
      <c r="S31" s="4"/>
      <c r="T31" s="4"/>
      <c r="U31" s="4"/>
      <c r="V31" s="4"/>
      <c r="W31" s="4"/>
    </row>
    <row r="32" spans="1:23" ht="12.75" customHeight="1" x14ac:dyDescent="0.2">
      <c r="A32" s="342" t="s">
        <v>35</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22" t="s">
        <v>41</v>
      </c>
      <c r="C36" s="323"/>
      <c r="D36" s="323"/>
      <c r="E36" s="323"/>
      <c r="F36" s="324"/>
      <c r="G36" s="200" t="s">
        <v>42</v>
      </c>
      <c r="H36" s="285" t="s">
        <v>45</v>
      </c>
      <c r="I36" s="286" t="s">
        <v>50</v>
      </c>
      <c r="J36" s="4"/>
      <c r="K36" s="4"/>
      <c r="L36" s="4"/>
      <c r="M36" s="4"/>
      <c r="N36" s="4"/>
      <c r="O36" s="4"/>
      <c r="P36" s="4"/>
      <c r="Q36" s="4"/>
      <c r="R36" s="4"/>
      <c r="S36" s="4"/>
      <c r="T36" s="4"/>
      <c r="U36" s="4"/>
      <c r="V36" s="4"/>
      <c r="W36" s="4"/>
    </row>
    <row r="37" spans="1:23" ht="12.75" customHeight="1" x14ac:dyDescent="0.2">
      <c r="A37" s="342" t="s">
        <v>36</v>
      </c>
      <c r="B37" s="325" t="str">
        <f>OBVEZE!B5</f>
        <v>Stanje obveza 1. siječnja (=stanju obveza iz Izvještaja o obvezama na 31. prosinca prethodne godine)</v>
      </c>
      <c r="C37" s="326"/>
      <c r="D37" s="326"/>
      <c r="E37" s="326"/>
      <c r="F37" s="327"/>
      <c r="G37" s="125" t="str">
        <f>OBVEZE!C5</f>
        <v>V001</v>
      </c>
      <c r="H37" s="298">
        <f>OBVEZE!D5</f>
        <v>206147.48</v>
      </c>
      <c r="I37" s="298" t="s">
        <v>51</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51</v>
      </c>
      <c r="I38" s="298">
        <f>OBVEZE!D44</f>
        <v>203413.84999999986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51</v>
      </c>
      <c r="I40" s="299">
        <f>OBVEZE!D104</f>
        <v>203413.84999999998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52</v>
      </c>
      <c r="F43" s="337"/>
      <c r="G43" s="242"/>
      <c r="H43" s="338" t="s">
        <v>53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0" zoomScaleNormal="100" workbookViewId="0">
      <selection activeCell="E661" sqref="E6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1162531.9300000002</v>
      </c>
      <c r="E6" s="59">
        <f>E7+E43+E49+E82+E106+E125+E134+E140</f>
        <v>1268227.3800000001</v>
      </c>
      <c r="F6" s="44">
        <f t="shared" ref="F6:F132" si="0">IF(D6&lt;&gt;0,IF(E6/D6&gt;=100,"&gt;&gt;100",E6/D6*100),"-")</f>
        <v>109.09183199811122</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1078258.72</v>
      </c>
      <c r="E49" s="59">
        <f>E50+E53+E58+E61+E64+E68+E71+E74+E77</f>
        <v>1161374.29</v>
      </c>
      <c r="F49" s="44">
        <f t="shared" si="0"/>
        <v>107.70831419754249</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1520</v>
      </c>
      <c r="F58" s="44" t="str">
        <f t="shared" si="0"/>
        <v>-</v>
      </c>
    </row>
    <row r="59" spans="1:6" ht="24" x14ac:dyDescent="0.2">
      <c r="A59" s="62">
        <v>6331</v>
      </c>
      <c r="B59" s="64" t="s">
        <v>168</v>
      </c>
      <c r="C59" s="267" t="s">
        <v>169</v>
      </c>
      <c r="D59" s="193">
        <v>0</v>
      </c>
      <c r="E59" s="193">
        <v>1520</v>
      </c>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1072300.72</v>
      </c>
      <c r="E68" s="59">
        <f t="shared" si="11"/>
        <v>1159854.29</v>
      </c>
      <c r="F68" s="44">
        <f t="shared" si="0"/>
        <v>108.16502016337357</v>
      </c>
    </row>
    <row r="69" spans="1:6" ht="12.75" customHeight="1" x14ac:dyDescent="0.2">
      <c r="A69" s="62" t="s">
        <v>188</v>
      </c>
      <c r="B69" s="63" t="s">
        <v>189</v>
      </c>
      <c r="C69" s="267" t="s">
        <v>188</v>
      </c>
      <c r="D69" s="193">
        <v>1072300.72</v>
      </c>
      <c r="E69" s="193">
        <v>1159854.29</v>
      </c>
      <c r="F69" s="44">
        <f t="shared" si="0"/>
        <v>108.16502016337357</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5958</v>
      </c>
      <c r="E74" s="59">
        <f t="shared" si="13"/>
        <v>0</v>
      </c>
      <c r="F74" s="44">
        <f t="shared" si="0"/>
        <v>0</v>
      </c>
    </row>
    <row r="75" spans="1:6" ht="12.75" customHeight="1" x14ac:dyDescent="0.2">
      <c r="A75" s="62" t="s">
        <v>200</v>
      </c>
      <c r="B75" s="64" t="s">
        <v>201</v>
      </c>
      <c r="C75" s="267" t="s">
        <v>200</v>
      </c>
      <c r="D75" s="193">
        <v>5958</v>
      </c>
      <c r="E75" s="193"/>
      <c r="F75" s="44">
        <f t="shared" si="0"/>
        <v>0</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0</v>
      </c>
      <c r="E77" s="59">
        <f t="shared" si="14"/>
        <v>0</v>
      </c>
      <c r="F77" s="44" t="str">
        <f t="shared" si="0"/>
        <v>-</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0</v>
      </c>
      <c r="E80" s="193"/>
      <c r="F80" s="44" t="str">
        <f t="shared" si="0"/>
        <v>-</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v>
      </c>
      <c r="E82" s="59">
        <f t="shared" si="15"/>
        <v>0</v>
      </c>
      <c r="F82" s="44" t="str">
        <f t="shared" si="0"/>
        <v>-</v>
      </c>
    </row>
    <row r="83" spans="1:6" ht="12.75" customHeight="1" x14ac:dyDescent="0.2">
      <c r="A83" s="62">
        <v>641</v>
      </c>
      <c r="B83" s="63" t="s">
        <v>216</v>
      </c>
      <c r="C83" s="267" t="s">
        <v>217</v>
      </c>
      <c r="D83" s="59">
        <f t="shared" ref="D83:E83" si="16">SUM(D84:D90)</f>
        <v>0</v>
      </c>
      <c r="E83" s="59">
        <f t="shared" si="16"/>
        <v>0</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2352.12</v>
      </c>
      <c r="E106" s="59">
        <f>E107+E112+E120+E124</f>
        <v>2920</v>
      </c>
      <c r="F106" s="44">
        <f t="shared" si="0"/>
        <v>124.14332602078126</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2352.12</v>
      </c>
      <c r="E112" s="59">
        <f t="shared" si="20"/>
        <v>2920</v>
      </c>
      <c r="F112" s="44">
        <f t="shared" si="0"/>
        <v>124.14332602078126</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2352.12</v>
      </c>
      <c r="E117" s="193">
        <v>2920</v>
      </c>
      <c r="F117" s="44">
        <f t="shared" si="0"/>
        <v>124.14332602078126</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13222.99</v>
      </c>
      <c r="E125" s="59">
        <f t="shared" si="22"/>
        <v>13486</v>
      </c>
      <c r="F125" s="44">
        <f t="shared" si="0"/>
        <v>101.98903576271327</v>
      </c>
    </row>
    <row r="126" spans="1:6" ht="12.75" customHeight="1" x14ac:dyDescent="0.2">
      <c r="A126" s="62">
        <v>661</v>
      </c>
      <c r="B126" s="64" t="s">
        <v>302</v>
      </c>
      <c r="C126" s="267" t="s">
        <v>303</v>
      </c>
      <c r="D126" s="59">
        <f t="shared" ref="D126:E126" si="23">SUM(D127:D128)</f>
        <v>7235.8</v>
      </c>
      <c r="E126" s="59">
        <f t="shared" si="23"/>
        <v>6810</v>
      </c>
      <c r="F126" s="44">
        <f t="shared" si="0"/>
        <v>94.115370795212698</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7235.8</v>
      </c>
      <c r="E128" s="193">
        <v>6810</v>
      </c>
      <c r="F128" s="44">
        <f t="shared" si="0"/>
        <v>94.115370795212698</v>
      </c>
    </row>
    <row r="129" spans="1:6" ht="36" x14ac:dyDescent="0.2">
      <c r="A129" s="62">
        <v>663</v>
      </c>
      <c r="B129" s="181" t="s">
        <v>308</v>
      </c>
      <c r="C129" s="267" t="s">
        <v>309</v>
      </c>
      <c r="D129" s="59">
        <f t="shared" ref="D129:E129" si="24">SUM(D130:D133)</f>
        <v>5987.19</v>
      </c>
      <c r="E129" s="59">
        <f t="shared" si="24"/>
        <v>6676</v>
      </c>
      <c r="F129" s="44">
        <f t="shared" si="0"/>
        <v>111.50472926364456</v>
      </c>
    </row>
    <row r="130" spans="1:6" ht="12.75" customHeight="1" x14ac:dyDescent="0.2">
      <c r="A130" s="62">
        <v>6631</v>
      </c>
      <c r="B130" s="64" t="s">
        <v>310</v>
      </c>
      <c r="C130" s="267" t="s">
        <v>311</v>
      </c>
      <c r="D130" s="193">
        <v>5678.2</v>
      </c>
      <c r="E130" s="193">
        <v>6676</v>
      </c>
      <c r="F130" s="44">
        <f t="shared" si="0"/>
        <v>117.57247014899089</v>
      </c>
    </row>
    <row r="131" spans="1:6" ht="12.75" customHeight="1" x14ac:dyDescent="0.2">
      <c r="A131" s="62">
        <v>6632</v>
      </c>
      <c r="B131" s="181" t="s">
        <v>312</v>
      </c>
      <c r="C131" s="267" t="s">
        <v>313</v>
      </c>
      <c r="D131" s="193">
        <v>308.99</v>
      </c>
      <c r="E131" s="193"/>
      <c r="F131" s="44">
        <f t="shared" si="0"/>
        <v>0</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68698.100000000006</v>
      </c>
      <c r="E134" s="59">
        <f t="shared" si="25"/>
        <v>90447.09</v>
      </c>
      <c r="F134" s="44">
        <f t="shared" ref="F134:F229" si="26">IF(D134&lt;&gt;0,IF(E134/D134&gt;=100,"&gt;&gt;100",E134/D134*100),"-")</f>
        <v>131.65879405689529</v>
      </c>
    </row>
    <row r="135" spans="1:6" ht="24" x14ac:dyDescent="0.2">
      <c r="A135" s="62">
        <v>671</v>
      </c>
      <c r="B135" s="181" t="s">
        <v>320</v>
      </c>
      <c r="C135" s="267" t="s">
        <v>321</v>
      </c>
      <c r="D135" s="59">
        <f t="shared" ref="D135:E135" si="27">SUM(D136:D138)</f>
        <v>68698.100000000006</v>
      </c>
      <c r="E135" s="59">
        <f t="shared" si="27"/>
        <v>90447.09</v>
      </c>
      <c r="F135" s="44">
        <f t="shared" si="26"/>
        <v>131.65879405689529</v>
      </c>
    </row>
    <row r="136" spans="1:6" ht="12.75" customHeight="1" x14ac:dyDescent="0.2">
      <c r="A136" s="62">
        <v>6711</v>
      </c>
      <c r="B136" s="64" t="s">
        <v>322</v>
      </c>
      <c r="C136" s="267" t="s">
        <v>323</v>
      </c>
      <c r="D136" s="193">
        <v>68698.100000000006</v>
      </c>
      <c r="E136" s="193">
        <v>90447.09</v>
      </c>
      <c r="F136" s="44">
        <f t="shared" si="26"/>
        <v>131.65879405689529</v>
      </c>
    </row>
    <row r="137" spans="1:6" ht="24" x14ac:dyDescent="0.2">
      <c r="A137" s="62">
        <v>6712</v>
      </c>
      <c r="B137" s="181" t="s">
        <v>324</v>
      </c>
      <c r="C137" s="267" t="s">
        <v>325</v>
      </c>
      <c r="D137" s="193">
        <v>0</v>
      </c>
      <c r="E137" s="193"/>
      <c r="F137" s="44" t="str">
        <f t="shared" si="26"/>
        <v>-</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1153700.83</v>
      </c>
      <c r="E152" s="59">
        <f>E153+E164+E202+E221+E230+E262+E273</f>
        <v>1434245.57</v>
      </c>
      <c r="F152" s="44">
        <f t="shared" si="26"/>
        <v>124.31694012042966</v>
      </c>
    </row>
    <row r="153" spans="1:6" ht="12.75" customHeight="1" x14ac:dyDescent="0.2">
      <c r="A153" s="62">
        <v>31</v>
      </c>
      <c r="B153" s="63" t="s">
        <v>355</v>
      </c>
      <c r="C153" s="267" t="s">
        <v>34</v>
      </c>
      <c r="D153" s="59">
        <f t="shared" ref="D153:E153" si="30">D154+D159+D160</f>
        <v>1066979.55</v>
      </c>
      <c r="E153" s="59">
        <f t="shared" si="30"/>
        <v>1341194.07</v>
      </c>
      <c r="F153" s="44">
        <f t="shared" si="26"/>
        <v>125.70007269586377</v>
      </c>
    </row>
    <row r="154" spans="1:6" ht="12.75" customHeight="1" x14ac:dyDescent="0.2">
      <c r="A154" s="62">
        <v>311</v>
      </c>
      <c r="B154" s="63" t="s">
        <v>356</v>
      </c>
      <c r="C154" s="267" t="s">
        <v>357</v>
      </c>
      <c r="D154" s="59">
        <f t="shared" ref="D154:E154" si="31">SUM(D155:D158)</f>
        <v>885836.44</v>
      </c>
      <c r="E154" s="59">
        <f t="shared" si="31"/>
        <v>1119965.76</v>
      </c>
      <c r="F154" s="44">
        <f t="shared" si="26"/>
        <v>126.43031031778283</v>
      </c>
    </row>
    <row r="155" spans="1:6" ht="12.75" customHeight="1" x14ac:dyDescent="0.2">
      <c r="A155" s="62">
        <v>3111</v>
      </c>
      <c r="B155" s="63" t="s">
        <v>358</v>
      </c>
      <c r="C155" s="267" t="s">
        <v>359</v>
      </c>
      <c r="D155" s="193">
        <v>885836.44</v>
      </c>
      <c r="E155" s="193">
        <v>1119965.76</v>
      </c>
      <c r="F155" s="44">
        <f t="shared" si="26"/>
        <v>126.43031031778283</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0</v>
      </c>
      <c r="E157" s="193"/>
      <c r="F157" s="44" t="str">
        <f t="shared" si="26"/>
        <v>-</v>
      </c>
    </row>
    <row r="158" spans="1:6" ht="12.75" customHeight="1" x14ac:dyDescent="0.2">
      <c r="A158" s="62">
        <v>3114</v>
      </c>
      <c r="B158" s="64" t="s">
        <v>364</v>
      </c>
      <c r="C158" s="267" t="s">
        <v>365</v>
      </c>
      <c r="D158" s="193">
        <v>0</v>
      </c>
      <c r="E158" s="193"/>
      <c r="F158" s="44" t="str">
        <f t="shared" si="26"/>
        <v>-</v>
      </c>
    </row>
    <row r="159" spans="1:6" ht="12.75" customHeight="1" x14ac:dyDescent="0.2">
      <c r="A159" s="62">
        <v>312</v>
      </c>
      <c r="B159" s="64" t="s">
        <v>366</v>
      </c>
      <c r="C159" s="267" t="s">
        <v>367</v>
      </c>
      <c r="D159" s="193">
        <v>36755.129999999997</v>
      </c>
      <c r="E159" s="193">
        <v>36433.980000000003</v>
      </c>
      <c r="F159" s="44">
        <f t="shared" si="26"/>
        <v>99.126244418126134</v>
      </c>
    </row>
    <row r="160" spans="1:6" ht="12.75" customHeight="1" x14ac:dyDescent="0.2">
      <c r="A160" s="62">
        <v>313</v>
      </c>
      <c r="B160" s="64" t="s">
        <v>368</v>
      </c>
      <c r="C160" s="267" t="s">
        <v>369</v>
      </c>
      <c r="D160" s="59">
        <f t="shared" ref="D160:E160" si="32">SUM(D161:D163)</f>
        <v>144387.98000000001</v>
      </c>
      <c r="E160" s="59">
        <f t="shared" si="32"/>
        <v>184794.33</v>
      </c>
      <c r="F160" s="44">
        <f t="shared" si="26"/>
        <v>127.98456630531155</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144387.98000000001</v>
      </c>
      <c r="E162" s="193">
        <v>184794.33</v>
      </c>
      <c r="F162" s="44">
        <f t="shared" si="26"/>
        <v>127.98456630531155</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85032.999999999985</v>
      </c>
      <c r="E164" s="59">
        <f>E165+E170+E178+E188+E189+E194</f>
        <v>91496.73</v>
      </c>
      <c r="F164" s="44">
        <f t="shared" si="26"/>
        <v>107.60143708913013</v>
      </c>
    </row>
    <row r="165" spans="1:6" ht="12.75" customHeight="1" x14ac:dyDescent="0.2">
      <c r="A165" s="62">
        <v>321</v>
      </c>
      <c r="B165" s="63" t="s">
        <v>378</v>
      </c>
      <c r="C165" s="267" t="s">
        <v>379</v>
      </c>
      <c r="D165" s="59">
        <f t="shared" ref="D165:E165" si="33">SUM(D166:D169)</f>
        <v>28237.64</v>
      </c>
      <c r="E165" s="59">
        <f t="shared" si="33"/>
        <v>28884.07</v>
      </c>
      <c r="F165" s="44">
        <f t="shared" si="26"/>
        <v>102.28924938486361</v>
      </c>
    </row>
    <row r="166" spans="1:6" ht="12.75" customHeight="1" x14ac:dyDescent="0.2">
      <c r="A166" s="62">
        <v>3211</v>
      </c>
      <c r="B166" s="63" t="s">
        <v>380</v>
      </c>
      <c r="C166" s="267" t="s">
        <v>381</v>
      </c>
      <c r="D166" s="193">
        <v>7727.79</v>
      </c>
      <c r="E166" s="193">
        <v>5594.3</v>
      </c>
      <c r="F166" s="44">
        <f t="shared" si="26"/>
        <v>72.391977525269198</v>
      </c>
    </row>
    <row r="167" spans="1:6" ht="12.75" customHeight="1" x14ac:dyDescent="0.2">
      <c r="A167" s="62">
        <v>3212</v>
      </c>
      <c r="B167" s="63" t="s">
        <v>382</v>
      </c>
      <c r="C167" s="267" t="s">
        <v>383</v>
      </c>
      <c r="D167" s="193">
        <v>20131.849999999999</v>
      </c>
      <c r="E167" s="193">
        <v>23152.77</v>
      </c>
      <c r="F167" s="44">
        <f t="shared" si="26"/>
        <v>115.00567508698904</v>
      </c>
    </row>
    <row r="168" spans="1:6" ht="12.75" customHeight="1" x14ac:dyDescent="0.2">
      <c r="A168" s="62">
        <v>3213</v>
      </c>
      <c r="B168" s="63" t="s">
        <v>384</v>
      </c>
      <c r="C168" s="267" t="s">
        <v>385</v>
      </c>
      <c r="D168" s="193">
        <v>378</v>
      </c>
      <c r="E168" s="193">
        <v>137</v>
      </c>
      <c r="F168" s="44">
        <f t="shared" si="26"/>
        <v>36.243386243386247</v>
      </c>
    </row>
    <row r="169" spans="1:6" ht="12.75" customHeight="1" x14ac:dyDescent="0.2">
      <c r="A169" s="62">
        <v>3214</v>
      </c>
      <c r="B169" s="63" t="s">
        <v>386</v>
      </c>
      <c r="C169" s="267" t="s">
        <v>387</v>
      </c>
      <c r="D169" s="193">
        <v>0</v>
      </c>
      <c r="E169" s="193"/>
      <c r="F169" s="44" t="str">
        <f t="shared" si="26"/>
        <v>-</v>
      </c>
    </row>
    <row r="170" spans="1:6" ht="12.75" customHeight="1" x14ac:dyDescent="0.2">
      <c r="A170" s="62">
        <v>322</v>
      </c>
      <c r="B170" s="63" t="s">
        <v>388</v>
      </c>
      <c r="C170" s="267" t="s">
        <v>389</v>
      </c>
      <c r="D170" s="59">
        <f t="shared" ref="D170:E170" si="34">SUM(D171:D177)</f>
        <v>36571.39</v>
      </c>
      <c r="E170" s="59">
        <f t="shared" si="34"/>
        <v>44847.96</v>
      </c>
      <c r="F170" s="44">
        <f t="shared" si="26"/>
        <v>122.63126996266753</v>
      </c>
    </row>
    <row r="171" spans="1:6" ht="12.75" customHeight="1" x14ac:dyDescent="0.2">
      <c r="A171" s="62">
        <v>3221</v>
      </c>
      <c r="B171" s="63" t="s">
        <v>390</v>
      </c>
      <c r="C171" s="267" t="s">
        <v>391</v>
      </c>
      <c r="D171" s="193">
        <v>9997.36</v>
      </c>
      <c r="E171" s="193">
        <v>8045.58</v>
      </c>
      <c r="F171" s="44">
        <f t="shared" si="26"/>
        <v>80.477045940128193</v>
      </c>
    </row>
    <row r="172" spans="1:6" ht="12.75" customHeight="1" x14ac:dyDescent="0.2">
      <c r="A172" s="62">
        <v>3222</v>
      </c>
      <c r="B172" s="63" t="s">
        <v>392</v>
      </c>
      <c r="C172" s="267" t="s">
        <v>393</v>
      </c>
      <c r="D172" s="193">
        <v>0</v>
      </c>
      <c r="E172" s="193"/>
      <c r="F172" s="44" t="str">
        <f t="shared" si="26"/>
        <v>-</v>
      </c>
    </row>
    <row r="173" spans="1:6" ht="12.75" customHeight="1" x14ac:dyDescent="0.2">
      <c r="A173" s="62">
        <v>3223</v>
      </c>
      <c r="B173" s="64" t="s">
        <v>394</v>
      </c>
      <c r="C173" s="267" t="s">
        <v>395</v>
      </c>
      <c r="D173" s="193">
        <v>26187.42</v>
      </c>
      <c r="E173" s="193">
        <v>36338.67</v>
      </c>
      <c r="F173" s="44">
        <f t="shared" si="26"/>
        <v>138.7638415697308</v>
      </c>
    </row>
    <row r="174" spans="1:6" ht="12.75" customHeight="1" x14ac:dyDescent="0.2">
      <c r="A174" s="62">
        <v>3224</v>
      </c>
      <c r="B174" s="64" t="s">
        <v>396</v>
      </c>
      <c r="C174" s="267" t="s">
        <v>397</v>
      </c>
      <c r="D174" s="193">
        <v>0</v>
      </c>
      <c r="E174" s="193"/>
      <c r="F174" s="44" t="str">
        <f t="shared" si="26"/>
        <v>-</v>
      </c>
    </row>
    <row r="175" spans="1:6" ht="12.75" customHeight="1" x14ac:dyDescent="0.2">
      <c r="A175" s="62">
        <v>3225</v>
      </c>
      <c r="B175" s="64" t="s">
        <v>398</v>
      </c>
      <c r="C175" s="267" t="s">
        <v>399</v>
      </c>
      <c r="D175" s="193">
        <v>156.31</v>
      </c>
      <c r="E175" s="193">
        <v>463.71</v>
      </c>
      <c r="F175" s="44">
        <f t="shared" si="26"/>
        <v>296.66048237476804</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230.3</v>
      </c>
      <c r="E177" s="193"/>
      <c r="F177" s="44">
        <f t="shared" si="26"/>
        <v>0</v>
      </c>
    </row>
    <row r="178" spans="1:6" ht="12.75" customHeight="1" x14ac:dyDescent="0.2">
      <c r="A178" s="62">
        <v>323</v>
      </c>
      <c r="B178" s="64" t="s">
        <v>404</v>
      </c>
      <c r="C178" s="267" t="s">
        <v>405</v>
      </c>
      <c r="D178" s="59">
        <f t="shared" ref="D178:E178" si="35">SUM(D179:D187)</f>
        <v>16969.169999999998</v>
      </c>
      <c r="E178" s="59">
        <f t="shared" si="35"/>
        <v>14754.26</v>
      </c>
      <c r="F178" s="44">
        <f t="shared" si="26"/>
        <v>86.947446457310534</v>
      </c>
    </row>
    <row r="179" spans="1:6" ht="12.75" customHeight="1" x14ac:dyDescent="0.2">
      <c r="A179" s="62">
        <v>3231</v>
      </c>
      <c r="B179" s="64" t="s">
        <v>406</v>
      </c>
      <c r="C179" s="267" t="s">
        <v>407</v>
      </c>
      <c r="D179" s="193">
        <v>3092.3</v>
      </c>
      <c r="E179" s="193">
        <v>1044.1600000000001</v>
      </c>
      <c r="F179" s="44">
        <f t="shared" si="26"/>
        <v>33.766452155353619</v>
      </c>
    </row>
    <row r="180" spans="1:6" ht="12.75" customHeight="1" x14ac:dyDescent="0.2">
      <c r="A180" s="62">
        <v>3232</v>
      </c>
      <c r="B180" s="64" t="s">
        <v>408</v>
      </c>
      <c r="C180" s="267" t="s">
        <v>409</v>
      </c>
      <c r="D180" s="193">
        <v>0</v>
      </c>
      <c r="E180" s="193"/>
      <c r="F180" s="44" t="str">
        <f t="shared" si="26"/>
        <v>-</v>
      </c>
    </row>
    <row r="181" spans="1:6" ht="12.75" customHeight="1" x14ac:dyDescent="0.2">
      <c r="A181" s="62">
        <v>3233</v>
      </c>
      <c r="B181" s="64" t="s">
        <v>410</v>
      </c>
      <c r="C181" s="267" t="s">
        <v>411</v>
      </c>
      <c r="D181" s="193">
        <v>351.56</v>
      </c>
      <c r="E181" s="193">
        <v>547.04999999999995</v>
      </c>
      <c r="F181" s="44">
        <f t="shared" si="26"/>
        <v>155.60643986801682</v>
      </c>
    </row>
    <row r="182" spans="1:6" ht="12.75" customHeight="1" x14ac:dyDescent="0.2">
      <c r="A182" s="62">
        <v>3234</v>
      </c>
      <c r="B182" s="64" t="s">
        <v>412</v>
      </c>
      <c r="C182" s="267" t="s">
        <v>413</v>
      </c>
      <c r="D182" s="193">
        <v>5673.48</v>
      </c>
      <c r="E182" s="193">
        <v>6010.94</v>
      </c>
      <c r="F182" s="44">
        <f t="shared" si="26"/>
        <v>105.94802484542116</v>
      </c>
    </row>
    <row r="183" spans="1:6" ht="12.75" customHeight="1" x14ac:dyDescent="0.2">
      <c r="A183" s="62">
        <v>3235</v>
      </c>
      <c r="B183" s="63" t="s">
        <v>414</v>
      </c>
      <c r="C183" s="267" t="s">
        <v>415</v>
      </c>
      <c r="D183" s="193">
        <v>0</v>
      </c>
      <c r="E183" s="193"/>
      <c r="F183" s="44" t="str">
        <f t="shared" si="26"/>
        <v>-</v>
      </c>
    </row>
    <row r="184" spans="1:6" ht="12.75" customHeight="1" x14ac:dyDescent="0.2">
      <c r="A184" s="62">
        <v>3236</v>
      </c>
      <c r="B184" s="63" t="s">
        <v>416</v>
      </c>
      <c r="C184" s="267" t="s">
        <v>417</v>
      </c>
      <c r="D184" s="193">
        <v>4778.1000000000004</v>
      </c>
      <c r="E184" s="193">
        <v>3840</v>
      </c>
      <c r="F184" s="44">
        <f t="shared" si="26"/>
        <v>80.366672945312985</v>
      </c>
    </row>
    <row r="185" spans="1:6" ht="12.75" customHeight="1" x14ac:dyDescent="0.2">
      <c r="A185" s="62">
        <v>3237</v>
      </c>
      <c r="B185" s="63" t="s">
        <v>418</v>
      </c>
      <c r="C185" s="267" t="s">
        <v>419</v>
      </c>
      <c r="D185" s="193">
        <v>243.15</v>
      </c>
      <c r="E185" s="193">
        <v>855.2</v>
      </c>
      <c r="F185" s="44">
        <f t="shared" si="26"/>
        <v>351.71704709027352</v>
      </c>
    </row>
    <row r="186" spans="1:6" ht="12.75" customHeight="1" x14ac:dyDescent="0.2">
      <c r="A186" s="62">
        <v>3238</v>
      </c>
      <c r="B186" s="63" t="s">
        <v>420</v>
      </c>
      <c r="C186" s="267" t="s">
        <v>421</v>
      </c>
      <c r="D186" s="193">
        <v>1249.5</v>
      </c>
      <c r="E186" s="193">
        <v>1396.8</v>
      </c>
      <c r="F186" s="44">
        <f t="shared" si="26"/>
        <v>111.78871548619446</v>
      </c>
    </row>
    <row r="187" spans="1:6" ht="12.75" customHeight="1" x14ac:dyDescent="0.2">
      <c r="A187" s="62">
        <v>3239</v>
      </c>
      <c r="B187" s="63" t="s">
        <v>422</v>
      </c>
      <c r="C187" s="267" t="s">
        <v>423</v>
      </c>
      <c r="D187" s="193">
        <v>1581.08</v>
      </c>
      <c r="E187" s="193">
        <v>1060.1099999999999</v>
      </c>
      <c r="F187" s="44">
        <f t="shared" si="26"/>
        <v>67.049738153667121</v>
      </c>
    </row>
    <row r="188" spans="1:6" ht="12.75" customHeight="1" x14ac:dyDescent="0.2">
      <c r="A188" s="62">
        <v>324</v>
      </c>
      <c r="B188" s="63" t="s">
        <v>424</v>
      </c>
      <c r="C188" s="267" t="s">
        <v>425</v>
      </c>
      <c r="D188" s="193">
        <v>60.65</v>
      </c>
      <c r="E188" s="193"/>
      <c r="F188" s="44">
        <f t="shared" si="26"/>
        <v>0</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3194.15</v>
      </c>
      <c r="E194" s="59">
        <f t="shared" si="36"/>
        <v>3010.44</v>
      </c>
      <c r="F194" s="44">
        <f t="shared" si="26"/>
        <v>94.248548127044756</v>
      </c>
    </row>
    <row r="195" spans="1:6" ht="12.75" customHeight="1" x14ac:dyDescent="0.2">
      <c r="A195" s="62">
        <v>3291</v>
      </c>
      <c r="B195" s="182" t="s">
        <v>438</v>
      </c>
      <c r="C195" s="267" t="s">
        <v>439</v>
      </c>
      <c r="D195" s="193">
        <v>0</v>
      </c>
      <c r="E195" s="193"/>
      <c r="F195" s="44" t="str">
        <f t="shared" si="26"/>
        <v>-</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1709.4</v>
      </c>
      <c r="E197" s="193">
        <v>2501.79</v>
      </c>
      <c r="F197" s="44">
        <f t="shared" si="26"/>
        <v>146.35486135486136</v>
      </c>
    </row>
    <row r="198" spans="1:6" ht="12.75" customHeight="1" x14ac:dyDescent="0.2">
      <c r="A198" s="62">
        <v>3294</v>
      </c>
      <c r="B198" s="63" t="s">
        <v>444</v>
      </c>
      <c r="C198" s="267" t="s">
        <v>445</v>
      </c>
      <c r="D198" s="193">
        <v>35</v>
      </c>
      <c r="E198" s="193">
        <v>40</v>
      </c>
      <c r="F198" s="44">
        <f t="shared" si="26"/>
        <v>114.28571428571428</v>
      </c>
    </row>
    <row r="199" spans="1:6" ht="12.75" customHeight="1" x14ac:dyDescent="0.2">
      <c r="A199" s="62">
        <v>3295</v>
      </c>
      <c r="B199" s="63" t="s">
        <v>446</v>
      </c>
      <c r="C199" s="267" t="s">
        <v>447</v>
      </c>
      <c r="D199" s="193">
        <v>0</v>
      </c>
      <c r="E199" s="193"/>
      <c r="F199" s="44" t="str">
        <f t="shared" si="26"/>
        <v>-</v>
      </c>
    </row>
    <row r="200" spans="1:6" ht="12.75" customHeight="1" x14ac:dyDescent="0.2">
      <c r="A200" s="62" t="s">
        <v>448</v>
      </c>
      <c r="B200" s="63" t="s">
        <v>449</v>
      </c>
      <c r="C200" s="267" t="s">
        <v>448</v>
      </c>
      <c r="D200" s="193">
        <v>0</v>
      </c>
      <c r="E200" s="193"/>
      <c r="F200" s="44" t="str">
        <f t="shared" si="26"/>
        <v>-</v>
      </c>
    </row>
    <row r="201" spans="1:6" ht="12.75" customHeight="1" x14ac:dyDescent="0.2">
      <c r="A201" s="62">
        <v>3299</v>
      </c>
      <c r="B201" s="63" t="s">
        <v>450</v>
      </c>
      <c r="C201" s="267" t="s">
        <v>451</v>
      </c>
      <c r="D201" s="193">
        <v>1449.75</v>
      </c>
      <c r="E201" s="193">
        <v>468.65</v>
      </c>
      <c r="F201" s="44">
        <f t="shared" si="26"/>
        <v>32.326263148818761</v>
      </c>
    </row>
    <row r="202" spans="1:6" ht="12.75" customHeight="1" x14ac:dyDescent="0.2">
      <c r="A202" s="62">
        <v>34</v>
      </c>
      <c r="B202" s="182" t="s">
        <v>452</v>
      </c>
      <c r="C202" s="267" t="s">
        <v>453</v>
      </c>
      <c r="D202" s="59">
        <f t="shared" ref="D202:E202" si="37">D203+D208+D216</f>
        <v>34.5</v>
      </c>
      <c r="E202" s="59">
        <f t="shared" si="37"/>
        <v>0.45</v>
      </c>
      <c r="F202" s="44">
        <f t="shared" si="26"/>
        <v>1.3043478260869565</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34.5</v>
      </c>
      <c r="E216" s="59">
        <f t="shared" si="40"/>
        <v>0.45</v>
      </c>
      <c r="F216" s="44">
        <f t="shared" si="26"/>
        <v>1.3043478260869565</v>
      </c>
    </row>
    <row r="217" spans="1:6" ht="12.75" customHeight="1" x14ac:dyDescent="0.2">
      <c r="A217" s="62">
        <v>3431</v>
      </c>
      <c r="B217" s="181" t="s">
        <v>482</v>
      </c>
      <c r="C217" s="267" t="s">
        <v>483</v>
      </c>
      <c r="D217" s="193">
        <v>0</v>
      </c>
      <c r="E217" s="193"/>
      <c r="F217" s="44" t="str">
        <f t="shared" si="26"/>
        <v>-</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34.5</v>
      </c>
      <c r="E219" s="193">
        <v>0.45</v>
      </c>
      <c r="F219" s="44">
        <f t="shared" si="26"/>
        <v>1.3043478260869565</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0</v>
      </c>
      <c r="E262" s="59">
        <f t="shared" si="55"/>
        <v>0</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0</v>
      </c>
      <c r="E271" s="193"/>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1653.78</v>
      </c>
      <c r="E273" s="59">
        <f t="shared" si="60"/>
        <v>1554.32</v>
      </c>
      <c r="F273" s="44">
        <f t="shared" ref="F273:F277" si="61">IF(D273&lt;&gt;0,IF(E273/D273&gt;=100,"&gt;&gt;100",E273/D273*100),"-")</f>
        <v>93.985898970842555</v>
      </c>
    </row>
    <row r="274" spans="1:6" ht="12.75" customHeight="1" x14ac:dyDescent="0.2">
      <c r="A274" s="62">
        <v>381</v>
      </c>
      <c r="B274" s="63" t="s">
        <v>587</v>
      </c>
      <c r="C274" s="267" t="s">
        <v>588</v>
      </c>
      <c r="D274" s="59">
        <f t="shared" ref="D274:E274" si="62">SUM(D275:D277)</f>
        <v>1653.78</v>
      </c>
      <c r="E274" s="59">
        <f t="shared" si="62"/>
        <v>1554.32</v>
      </c>
      <c r="F274" s="44">
        <f t="shared" si="61"/>
        <v>93.985898970842555</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1653.78</v>
      </c>
      <c r="E276" s="193">
        <v>1554.32</v>
      </c>
      <c r="F276" s="44">
        <f t="shared" si="61"/>
        <v>93.985898970842555</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1153700.83</v>
      </c>
      <c r="E299" s="59">
        <f>E152-E297+E298</f>
        <v>1434245.57</v>
      </c>
      <c r="F299" s="44">
        <f t="shared" si="68"/>
        <v>124.31694012042966</v>
      </c>
    </row>
    <row r="300" spans="1:6" ht="12.75" customHeight="1" x14ac:dyDescent="0.2">
      <c r="A300" s="62" t="s">
        <v>628</v>
      </c>
      <c r="B300" s="63" t="s">
        <v>639</v>
      </c>
      <c r="C300" s="267" t="s">
        <v>640</v>
      </c>
      <c r="D300" s="59">
        <f>IF(D6&gt;=D299,D6-D299,0)</f>
        <v>8831.1000000000931</v>
      </c>
      <c r="E300" s="59">
        <f>IF(E6&gt;=E299,E6-E299,0)</f>
        <v>0</v>
      </c>
      <c r="F300" s="44">
        <f t="shared" si="68"/>
        <v>0</v>
      </c>
    </row>
    <row r="301" spans="1:6" ht="12.75" customHeight="1" x14ac:dyDescent="0.2">
      <c r="A301" s="62" t="s">
        <v>628</v>
      </c>
      <c r="B301" s="63" t="s">
        <v>641</v>
      </c>
      <c r="C301" s="267" t="s">
        <v>642</v>
      </c>
      <c r="D301" s="59">
        <f>IF(D299&gt;=D6,D299-D6,0)</f>
        <v>0</v>
      </c>
      <c r="E301" s="59">
        <f>IF(E299&gt;=E6,E299-E6,0)</f>
        <v>166018.18999999994</v>
      </c>
      <c r="F301" s="44" t="str">
        <f t="shared" si="68"/>
        <v>-</v>
      </c>
    </row>
    <row r="302" spans="1:6" ht="12.75" customHeight="1" x14ac:dyDescent="0.2">
      <c r="A302" s="62">
        <v>92211</v>
      </c>
      <c r="B302" s="63" t="s">
        <v>643</v>
      </c>
      <c r="C302" s="267" t="s">
        <v>644</v>
      </c>
      <c r="D302" s="193">
        <v>27617.71</v>
      </c>
      <c r="E302" s="193">
        <v>38325.730000000003</v>
      </c>
      <c r="F302" s="44">
        <f t="shared" si="68"/>
        <v>138.7722950237366</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307.93</v>
      </c>
      <c r="E304" s="193">
        <v>185700.78</v>
      </c>
      <c r="F304" s="44" t="str">
        <f t="shared" si="68"/>
        <v>&gt;&gt;100</v>
      </c>
    </row>
    <row r="305" spans="1:6" ht="12" x14ac:dyDescent="0.2">
      <c r="A305" s="62">
        <v>9661</v>
      </c>
      <c r="B305" s="228" t="s">
        <v>649</v>
      </c>
      <c r="C305" s="267" t="s">
        <v>650</v>
      </c>
      <c r="D305" s="193">
        <v>307.93</v>
      </c>
      <c r="E305" s="193">
        <v>332.03</v>
      </c>
      <c r="F305" s="44">
        <f t="shared" si="68"/>
        <v>107.82645406423536</v>
      </c>
    </row>
    <row r="306" spans="1:6" ht="12.75" customHeight="1" x14ac:dyDescent="0.2">
      <c r="A306" s="269" t="s">
        <v>651</v>
      </c>
      <c r="B306" s="183" t="s">
        <v>652</v>
      </c>
      <c r="C306" s="270" t="s">
        <v>651</v>
      </c>
      <c r="D306" s="195">
        <v>0</v>
      </c>
      <c r="E306" s="195">
        <v>0</v>
      </c>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1716.74</v>
      </c>
      <c r="E360" s="59">
        <f t="shared" si="86"/>
        <v>5078.33</v>
      </c>
      <c r="F360" s="44">
        <f t="shared" si="72"/>
        <v>295.81241189696755</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1716.74</v>
      </c>
      <c r="E373" s="59">
        <f t="shared" si="90"/>
        <v>5078.33</v>
      </c>
      <c r="F373" s="44">
        <f t="shared" si="72"/>
        <v>295.81241189696755</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1716.74</v>
      </c>
      <c r="E379" s="59">
        <f t="shared" si="92"/>
        <v>4786.3500000000004</v>
      </c>
      <c r="F379" s="44">
        <f t="shared" si="72"/>
        <v>278.80459475517551</v>
      </c>
    </row>
    <row r="380" spans="1:6" ht="12.75" customHeight="1" x14ac:dyDescent="0.2">
      <c r="A380" s="62">
        <v>4221</v>
      </c>
      <c r="B380" s="63" t="s">
        <v>694</v>
      </c>
      <c r="C380" s="267" t="s">
        <v>786</v>
      </c>
      <c r="D380" s="193">
        <v>231.73</v>
      </c>
      <c r="E380" s="193">
        <v>2644.24</v>
      </c>
      <c r="F380" s="44">
        <f t="shared" si="72"/>
        <v>1141.0866094161308</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0</v>
      </c>
      <c r="E382" s="193"/>
      <c r="F382" s="44" t="str">
        <f t="shared" si="72"/>
        <v>-</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1176.02</v>
      </c>
      <c r="E385" s="193">
        <v>1867.13</v>
      </c>
      <c r="F385" s="44">
        <f t="shared" si="72"/>
        <v>158.76685770650161</v>
      </c>
    </row>
    <row r="386" spans="1:6" ht="12.75" customHeight="1" x14ac:dyDescent="0.2">
      <c r="A386" s="62">
        <v>4227</v>
      </c>
      <c r="B386" s="182" t="s">
        <v>706</v>
      </c>
      <c r="C386" s="267" t="s">
        <v>793</v>
      </c>
      <c r="D386" s="193">
        <v>308.99</v>
      </c>
      <c r="E386" s="193">
        <v>274.98</v>
      </c>
      <c r="F386" s="44">
        <f t="shared" si="72"/>
        <v>88.993171300042079</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0</v>
      </c>
      <c r="E393" s="59">
        <f t="shared" si="94"/>
        <v>291.98</v>
      </c>
      <c r="F393" s="44" t="str">
        <f t="shared" si="72"/>
        <v>-</v>
      </c>
    </row>
    <row r="394" spans="1:6" ht="12.75" customHeight="1" x14ac:dyDescent="0.2">
      <c r="A394" s="62">
        <v>4241</v>
      </c>
      <c r="B394" s="63" t="s">
        <v>803</v>
      </c>
      <c r="C394" s="267" t="s">
        <v>804</v>
      </c>
      <c r="D394" s="193">
        <v>0</v>
      </c>
      <c r="E394" s="193">
        <v>291.98</v>
      </c>
      <c r="F394" s="44" t="str">
        <f t="shared" si="72"/>
        <v>-</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1716.74</v>
      </c>
      <c r="E418" s="59">
        <f t="shared" si="102"/>
        <v>5078.33</v>
      </c>
      <c r="F418" s="44">
        <f t="shared" si="72"/>
        <v>295.81241189696755</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11165.52</v>
      </c>
      <c r="E420" s="193">
        <v>12575.04</v>
      </c>
      <c r="F420" s="44">
        <f t="shared" si="72"/>
        <v>112.62386346538271</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1162531.9300000002</v>
      </c>
      <c r="E422" s="59">
        <f>E6+E308</f>
        <v>1268227.3800000001</v>
      </c>
      <c r="F422" s="44">
        <f t="shared" si="72"/>
        <v>109.09183199811122</v>
      </c>
    </row>
    <row r="423" spans="1:6" ht="12.75" customHeight="1" x14ac:dyDescent="0.2">
      <c r="A423" s="62" t="s">
        <v>628</v>
      </c>
      <c r="B423" s="63" t="s">
        <v>851</v>
      </c>
      <c r="C423" s="267" t="s">
        <v>852</v>
      </c>
      <c r="D423" s="59">
        <f t="shared" ref="D423:E423" si="103">D299+D360</f>
        <v>1155417.57</v>
      </c>
      <c r="E423" s="59">
        <f t="shared" si="103"/>
        <v>1439323.9000000001</v>
      </c>
      <c r="F423" s="44">
        <f t="shared" si="72"/>
        <v>124.57175114621116</v>
      </c>
    </row>
    <row r="424" spans="1:6" ht="12.75" customHeight="1" x14ac:dyDescent="0.2">
      <c r="A424" s="62" t="s">
        <v>628</v>
      </c>
      <c r="B424" s="63" t="s">
        <v>853</v>
      </c>
      <c r="C424" s="267" t="s">
        <v>854</v>
      </c>
      <c r="D424" s="59">
        <f t="shared" ref="D424:E424" si="104">IF(D422&gt;=D423,D422-D423,0)</f>
        <v>7114.3600000001024</v>
      </c>
      <c r="E424" s="59">
        <f t="shared" si="104"/>
        <v>0</v>
      </c>
      <c r="F424" s="44">
        <f t="shared" si="72"/>
        <v>0</v>
      </c>
    </row>
    <row r="425" spans="1:6" ht="12.75" customHeight="1" x14ac:dyDescent="0.2">
      <c r="A425" s="62" t="s">
        <v>628</v>
      </c>
      <c r="B425" s="63" t="s">
        <v>855</v>
      </c>
      <c r="C425" s="267" t="s">
        <v>856</v>
      </c>
      <c r="D425" s="59">
        <f t="shared" ref="D425:E425" si="105">IF(D423&gt;=D422,D423-D422,0)</f>
        <v>0</v>
      </c>
      <c r="E425" s="59">
        <f t="shared" si="105"/>
        <v>171096.52000000002</v>
      </c>
      <c r="F425" s="44" t="str">
        <f t="shared" si="72"/>
        <v>-</v>
      </c>
    </row>
    <row r="426" spans="1:6" ht="12.75" customHeight="1" x14ac:dyDescent="0.2">
      <c r="A426" s="271" t="s">
        <v>857</v>
      </c>
      <c r="B426" s="182" t="s">
        <v>858</v>
      </c>
      <c r="C426" s="272" t="s">
        <v>859</v>
      </c>
      <c r="D426" s="59">
        <f t="shared" ref="D426:E426" si="106">IF(D302-D303+D419-D420&gt;=0,D302-D303+D419-D420,0)</f>
        <v>16452.189999999999</v>
      </c>
      <c r="E426" s="59">
        <f t="shared" si="106"/>
        <v>25750.690000000002</v>
      </c>
      <c r="F426" s="44">
        <f t="shared" si="72"/>
        <v>156.51831154393429</v>
      </c>
    </row>
    <row r="427" spans="1:6" ht="12.75" customHeight="1" x14ac:dyDescent="0.2">
      <c r="A427" s="271" t="s">
        <v>857</v>
      </c>
      <c r="B427" s="63" t="s">
        <v>860</v>
      </c>
      <c r="C427" s="272" t="s">
        <v>861</v>
      </c>
      <c r="D427" s="59">
        <f t="shared" ref="D427:E427" si="107">IF(D303-D302+D420-D419&gt;=0,D303-D302+D420-D419,0)</f>
        <v>0</v>
      </c>
      <c r="E427" s="59">
        <f t="shared" si="107"/>
        <v>0</v>
      </c>
      <c r="F427" s="44" t="str">
        <f t="shared" si="72"/>
        <v>-</v>
      </c>
    </row>
    <row r="428" spans="1:6" ht="24" x14ac:dyDescent="0.2">
      <c r="A428" s="269" t="s">
        <v>862</v>
      </c>
      <c r="B428" s="263" t="s">
        <v>863</v>
      </c>
      <c r="C428" s="270" t="s">
        <v>864</v>
      </c>
      <c r="D428" s="80">
        <f t="shared" ref="D428:E428" si="108">D304+D421</f>
        <v>307.93</v>
      </c>
      <c r="E428" s="80">
        <f t="shared" si="108"/>
        <v>185700.78</v>
      </c>
      <c r="F428" s="60" t="str">
        <f t="shared" si="72"/>
        <v>&gt;&gt;100</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1162531.9300000002</v>
      </c>
      <c r="E643" s="59">
        <f>E422+E430</f>
        <v>1268227.3800000001</v>
      </c>
      <c r="F643" s="44">
        <f t="shared" si="109"/>
        <v>109.09183199811122</v>
      </c>
    </row>
    <row r="644" spans="1:6" ht="12.75" customHeight="1" x14ac:dyDescent="0.2">
      <c r="A644" s="62" t="s">
        <v>628</v>
      </c>
      <c r="B644" s="63" t="s">
        <v>1284</v>
      </c>
      <c r="C644" s="267" t="s">
        <v>1285</v>
      </c>
      <c r="D644" s="59">
        <f>D423+D535</f>
        <v>1155417.57</v>
      </c>
      <c r="E644" s="59">
        <f>E423+E535</f>
        <v>1439323.9000000001</v>
      </c>
      <c r="F644" s="44">
        <f t="shared" si="109"/>
        <v>124.57175114621116</v>
      </c>
    </row>
    <row r="645" spans="1:6" ht="12.75" customHeight="1" x14ac:dyDescent="0.2">
      <c r="A645" s="62" t="s">
        <v>628</v>
      </c>
      <c r="B645" s="63" t="s">
        <v>1286</v>
      </c>
      <c r="C645" s="267" t="s">
        <v>1287</v>
      </c>
      <c r="D645" s="59">
        <f t="shared" ref="D645:E645" si="163">IF(D643&gt;=D644,D643-D644,0)</f>
        <v>7114.3600000001024</v>
      </c>
      <c r="E645" s="59">
        <f t="shared" si="163"/>
        <v>0</v>
      </c>
      <c r="F645" s="44">
        <f t="shared" si="109"/>
        <v>0</v>
      </c>
    </row>
    <row r="646" spans="1:6" ht="12.75" customHeight="1" x14ac:dyDescent="0.2">
      <c r="A646" s="62" t="s">
        <v>628</v>
      </c>
      <c r="B646" s="63" t="s">
        <v>1288</v>
      </c>
      <c r="C646" s="267" t="s">
        <v>1289</v>
      </c>
      <c r="D646" s="59">
        <f t="shared" ref="D646:E646" si="164">IF(D644&gt;=D643,D644-D643,0)</f>
        <v>0</v>
      </c>
      <c r="E646" s="59">
        <f t="shared" si="164"/>
        <v>171096.52000000002</v>
      </c>
      <c r="F646" s="44" t="str">
        <f t="shared" si="109"/>
        <v>-</v>
      </c>
    </row>
    <row r="647" spans="1:6" ht="24" x14ac:dyDescent="0.2">
      <c r="A647" s="271" t="s">
        <v>1290</v>
      </c>
      <c r="B647" s="63" t="s">
        <v>1291</v>
      </c>
      <c r="C647" s="272" t="s">
        <v>1290</v>
      </c>
      <c r="D647" s="59">
        <f>IF(D426-D427+D641-D642&gt;=0,D426-D427+D641-D642,0)</f>
        <v>16452.189999999999</v>
      </c>
      <c r="E647" s="59">
        <f>IF(E426-E427+E641-E642&gt;=0,E426-E427+E641-E642,0)</f>
        <v>25750.690000000002</v>
      </c>
      <c r="F647" s="44">
        <f t="shared" si="109"/>
        <v>156.51831154393429</v>
      </c>
    </row>
    <row r="648" spans="1:6" ht="24" x14ac:dyDescent="0.2">
      <c r="A648" s="271" t="s">
        <v>1292</v>
      </c>
      <c r="B648" s="63" t="s">
        <v>1293</v>
      </c>
      <c r="C648" s="272" t="s">
        <v>1292</v>
      </c>
      <c r="D648" s="59">
        <f>IF(D427-D426+D642-D641&gt;=0,D427-D426+D642-D641,0)</f>
        <v>0</v>
      </c>
      <c r="E648" s="59">
        <f>IF(E427-E426+E642-E641&gt;=0,E427-E426+E642-E641,0)</f>
        <v>0</v>
      </c>
      <c r="F648" s="44" t="str">
        <f t="shared" si="109"/>
        <v>-</v>
      </c>
    </row>
    <row r="649" spans="1:6" ht="24" x14ac:dyDescent="0.2">
      <c r="A649" s="62" t="s">
        <v>628</v>
      </c>
      <c r="B649" s="63" t="s">
        <v>1294</v>
      </c>
      <c r="C649" s="267" t="s">
        <v>1295</v>
      </c>
      <c r="D649" s="59">
        <f t="shared" ref="D649:E649" si="165">IF(D645+D647-D646-D648&gt;=0,D645+D647-D646-D648,0)</f>
        <v>23566.550000000101</v>
      </c>
      <c r="E649" s="59">
        <f t="shared" si="165"/>
        <v>0</v>
      </c>
      <c r="F649" s="44">
        <f t="shared" si="109"/>
        <v>0</v>
      </c>
    </row>
    <row r="650" spans="1:6" ht="24" x14ac:dyDescent="0.2">
      <c r="A650" s="62" t="s">
        <v>628</v>
      </c>
      <c r="B650" s="63" t="s">
        <v>1296</v>
      </c>
      <c r="C650" s="267" t="s">
        <v>1297</v>
      </c>
      <c r="D650" s="59">
        <f t="shared" ref="D650:E650" si="166">IF(D646+D648-D645-D647&gt;=0,D646+D648-D645-D647,0)</f>
        <v>0</v>
      </c>
      <c r="E650" s="59">
        <f t="shared" si="166"/>
        <v>145345.83000000002</v>
      </c>
      <c r="F650" s="44" t="str">
        <f t="shared" si="109"/>
        <v>-</v>
      </c>
    </row>
    <row r="651" spans="1:6" ht="24" x14ac:dyDescent="0.2">
      <c r="A651" s="269" t="s">
        <v>1298</v>
      </c>
      <c r="B651" s="183" t="s">
        <v>1299</v>
      </c>
      <c r="C651" s="270" t="s">
        <v>1298</v>
      </c>
      <c r="D651" s="195">
        <v>739077</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0</v>
      </c>
      <c r="E653" s="193">
        <v>0</v>
      </c>
      <c r="F653" s="44" t="str">
        <f t="shared" ref="F653:F740" si="167">IF(D653&lt;&gt;0,IF(E653/D653&gt;=100,"&gt;&gt;100",E653/D653*100),"-")</f>
        <v>-</v>
      </c>
    </row>
    <row r="654" spans="1:6" ht="12.75" customHeight="1" x14ac:dyDescent="0.2">
      <c r="A654" s="62" t="s">
        <v>1303</v>
      </c>
      <c r="B654" s="63" t="s">
        <v>1304</v>
      </c>
      <c r="C654" s="267" t="s">
        <v>1303</v>
      </c>
      <c r="D654" s="193">
        <v>60.02</v>
      </c>
      <c r="E654" s="193">
        <v>2340.8000000000002</v>
      </c>
      <c r="F654" s="44">
        <f t="shared" si="167"/>
        <v>3900.0333222259251</v>
      </c>
    </row>
    <row r="655" spans="1:6" ht="12.75" customHeight="1" x14ac:dyDescent="0.2">
      <c r="A655" s="62" t="s">
        <v>1305</v>
      </c>
      <c r="B655" s="63" t="s">
        <v>1306</v>
      </c>
      <c r="C655" s="267" t="s">
        <v>1305</v>
      </c>
      <c r="D655" s="193">
        <v>0</v>
      </c>
      <c r="E655" s="193">
        <v>2314.9499999999998</v>
      </c>
      <c r="F655" s="44" t="str">
        <f t="shared" si="167"/>
        <v>-</v>
      </c>
    </row>
    <row r="656" spans="1:6" ht="24" x14ac:dyDescent="0.2">
      <c r="A656" s="62">
        <v>11</v>
      </c>
      <c r="B656" s="63" t="s">
        <v>1307</v>
      </c>
      <c r="C656" s="267" t="s">
        <v>1308</v>
      </c>
      <c r="D656" s="59">
        <f t="shared" ref="D656:E656" si="168">+D653+D654-D655</f>
        <v>60.02</v>
      </c>
      <c r="E656" s="59">
        <f t="shared" si="168"/>
        <v>25.850000000000364</v>
      </c>
      <c r="F656" s="44">
        <f t="shared" si="167"/>
        <v>43.068977007664714</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79</v>
      </c>
      <c r="E658" s="273">
        <v>83</v>
      </c>
      <c r="F658" s="44">
        <f t="shared" si="167"/>
        <v>105.0632911392405</v>
      </c>
    </row>
    <row r="659" spans="1:6" ht="12.75" customHeight="1" x14ac:dyDescent="0.2">
      <c r="A659" s="62" t="s">
        <v>628</v>
      </c>
      <c r="B659" s="63" t="s">
        <v>1313</v>
      </c>
      <c r="C659" s="267" t="s">
        <v>1314</v>
      </c>
      <c r="D659" s="273">
        <v>0</v>
      </c>
      <c r="E659" s="273">
        <v>0</v>
      </c>
      <c r="F659" s="44" t="str">
        <f t="shared" si="167"/>
        <v>-</v>
      </c>
    </row>
    <row r="660" spans="1:6" ht="12.75" customHeight="1" x14ac:dyDescent="0.2">
      <c r="A660" s="62" t="s">
        <v>628</v>
      </c>
      <c r="B660" s="63" t="s">
        <v>1315</v>
      </c>
      <c r="C660" s="267" t="s">
        <v>1316</v>
      </c>
      <c r="D660" s="273">
        <v>74</v>
      </c>
      <c r="E660" s="273">
        <v>74</v>
      </c>
      <c r="F660" s="44">
        <f t="shared" si="167"/>
        <v>100</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v>1520</v>
      </c>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1072300.72</v>
      </c>
      <c r="E683" s="191">
        <v>1159854.29</v>
      </c>
      <c r="F683" s="70">
        <f t="shared" si="167"/>
        <v>108.16502016337357</v>
      </c>
    </row>
    <row r="684" spans="1:6" ht="24" x14ac:dyDescent="0.2">
      <c r="A684" s="69">
        <v>63613</v>
      </c>
      <c r="B684" s="181" t="s">
        <v>1364</v>
      </c>
      <c r="C684" s="301" t="s">
        <v>1365</v>
      </c>
      <c r="D684" s="191">
        <v>0</v>
      </c>
      <c r="E684" s="191"/>
      <c r="F684" s="70" t="str">
        <f t="shared" si="167"/>
        <v>-</v>
      </c>
    </row>
    <row r="685" spans="1:6" ht="24" x14ac:dyDescent="0.2">
      <c r="A685" s="62">
        <v>63622</v>
      </c>
      <c r="B685" s="264" t="s">
        <v>1366</v>
      </c>
      <c r="C685" s="267" t="s">
        <v>1367</v>
      </c>
      <c r="D685" s="193">
        <v>0</v>
      </c>
      <c r="E685" s="193"/>
      <c r="F685" s="44" t="str">
        <f t="shared" si="167"/>
        <v>-</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5958</v>
      </c>
      <c r="E702" s="191"/>
      <c r="F702" s="70">
        <f t="shared" si="167"/>
        <v>0</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0</v>
      </c>
      <c r="E724" s="191"/>
      <c r="F724" s="70" t="str">
        <f t="shared" si="167"/>
        <v>-</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2299.89</v>
      </c>
      <c r="E732" s="191"/>
      <c r="F732" s="70">
        <f t="shared" si="167"/>
        <v>0</v>
      </c>
    </row>
    <row r="733" spans="1:6" ht="12.75" customHeight="1" x14ac:dyDescent="0.2">
      <c r="A733" s="69">
        <v>31215</v>
      </c>
      <c r="B733" s="64" t="s">
        <v>1442</v>
      </c>
      <c r="C733" s="301" t="s">
        <v>1443</v>
      </c>
      <c r="D733" s="191">
        <v>1324.32</v>
      </c>
      <c r="E733" s="191">
        <v>2207.1999999999998</v>
      </c>
      <c r="F733" s="70">
        <f t="shared" si="167"/>
        <v>166.66666666666666</v>
      </c>
    </row>
    <row r="734" spans="1:6" ht="12.75" customHeight="1" x14ac:dyDescent="0.2">
      <c r="A734" s="69">
        <v>32121</v>
      </c>
      <c r="B734" s="64" t="s">
        <v>1444</v>
      </c>
      <c r="C734" s="301" t="s">
        <v>1445</v>
      </c>
      <c r="D734" s="191">
        <v>20131.849999999999</v>
      </c>
      <c r="E734" s="191">
        <v>23152.77</v>
      </c>
      <c r="F734" s="70">
        <f t="shared" si="167"/>
        <v>115.00567508698904</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4778.1000000000004</v>
      </c>
      <c r="E736" s="193">
        <v>3840</v>
      </c>
      <c r="F736" s="44">
        <f t="shared" si="167"/>
        <v>80.366672945312985</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180.65</v>
      </c>
      <c r="E738" s="193">
        <v>492.7</v>
      </c>
      <c r="F738" s="44">
        <f t="shared" si="167"/>
        <v>272.73733739274843</v>
      </c>
    </row>
    <row r="739" spans="1:6" ht="12.75" customHeight="1" x14ac:dyDescent="0.2">
      <c r="A739" s="69" t="s">
        <v>1454</v>
      </c>
      <c r="B739" s="64" t="s">
        <v>1455</v>
      </c>
      <c r="C739" s="301" t="s">
        <v>1454</v>
      </c>
      <c r="D739" s="191">
        <v>0</v>
      </c>
      <c r="E739" s="191"/>
      <c r="F739" s="70" t="str">
        <f t="shared" si="167"/>
        <v>-</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0</v>
      </c>
      <c r="E741" s="191"/>
      <c r="F741" s="70" t="str">
        <f t="shared" ref="F741:F1006" si="169">IF(D741&lt;&gt;0,IF(E741/D741&gt;=100,"&gt;&gt;100",E741/D741*100),"-")</f>
        <v>-</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v>35</v>
      </c>
      <c r="E743" s="191"/>
      <c r="F743" s="70">
        <f t="shared" ref="F743:F744" si="170">IF(D743&lt;&gt;0,IF(E743/D743&gt;=100,"&gt;&gt;100",E743/D743*100),"-")</f>
        <v>0</v>
      </c>
    </row>
    <row r="744" spans="1:6" ht="12.75" customHeight="1" x14ac:dyDescent="0.2">
      <c r="A744" s="69" t="s">
        <v>1464</v>
      </c>
      <c r="B744" s="64" t="s">
        <v>1465</v>
      </c>
      <c r="C744" s="300" t="s">
        <v>1464</v>
      </c>
      <c r="D744" s="191"/>
      <c r="E744" s="191"/>
      <c r="F744" s="70" t="str">
        <f t="shared" si="170"/>
        <v>-</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206147.48</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1275673.3599999999</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v>6557.2</v>
      </c>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1257480.6299999999</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1164179.1299999999</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91716.73</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0.45</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1584.32</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5078.33</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6557.2</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1278406.99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v>5671.84</v>
      </c>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1261099.6199999999</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1161227.52</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99498.14</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0.45</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373.51</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5078.33</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6557.2</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203413.84999999986</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203413.84999999998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v>885.36</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202528.49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17763</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3433</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O.K.</v>
      </c>
      <c r="C244" s="90" t="s">
        <v>3441</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2025-07-15T07:17:17Z</cp:lastPrinted>
  <dcterms:created xsi:type="dcterms:W3CDTF">2022-04-01T05:14:30Z</dcterms:created>
  <dcterms:modified xsi:type="dcterms:W3CDTF">2025-07-15T09:32:27Z</dcterms:modified>
</cp:coreProperties>
</file>